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/>
  <mc:AlternateContent xmlns:mc="http://schemas.openxmlformats.org/markup-compatibility/2006">
    <mc:Choice Requires="x15">
      <x15ac:absPath xmlns:x15ac="http://schemas.microsoft.com/office/spreadsheetml/2010/11/ac" url="Y:\40_企画調整課\210 東アジア・サマースクール\2026(R8)【第14回】\03-1 ●業務委託契約関係(３月～)\01_契約審査会\"/>
    </mc:Choice>
  </mc:AlternateContent>
  <xr:revisionPtr revIDLastSave="0" documentId="13_ncr:1_{46DD394D-F40E-4E5B-9181-C4897F092CF2}" xr6:coauthVersionLast="47" xr6:coauthVersionMax="47" xr10:uidLastSave="{00000000-0000-0000-0000-000000000000}"/>
  <bookViews>
    <workbookView xWindow="-105" yWindow="0" windowWidth="14610" windowHeight="15585" xr2:uid="{00000000-000D-0000-FFFF-FFFF00000000}"/>
  </bookViews>
  <sheets>
    <sheet name="入札積算内訳" sheetId="32" r:id="rId1"/>
  </sheets>
  <definedNames>
    <definedName name="_xlnm.Print_Area" localSheetId="0">入札積算内訳!$A$1:$K$75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55" i="32" l="1"/>
  <c r="I50" i="32"/>
  <c r="I49" i="32" l="1"/>
  <c r="I44" i="32"/>
  <c r="I37" i="32"/>
  <c r="I48" i="32" l="1"/>
  <c r="I59" i="32" l="1"/>
  <c r="I58" i="32" s="1"/>
  <c r="I66" i="32" l="1"/>
  <c r="I65" i="32" s="1"/>
  <c r="I64" i="32"/>
  <c r="I41" i="32" l="1"/>
  <c r="I70" i="32" l="1"/>
  <c r="I69" i="32" s="1"/>
  <c r="I68" i="32"/>
  <c r="I67" i="32" s="1"/>
  <c r="I63" i="32"/>
  <c r="I62" i="32"/>
  <c r="I61" i="32"/>
  <c r="I57" i="32"/>
  <c r="I56" i="32" s="1"/>
  <c r="I54" i="32"/>
  <c r="I53" i="32"/>
  <c r="I52" i="32"/>
  <c r="I51" i="32"/>
  <c r="I47" i="32"/>
  <c r="I46" i="32"/>
  <c r="I45" i="32"/>
  <c r="I43" i="32"/>
  <c r="I42" i="32"/>
  <c r="I40" i="32"/>
  <c r="I39" i="32"/>
  <c r="I38" i="32"/>
  <c r="I36" i="32"/>
  <c r="I35" i="32"/>
  <c r="I34" i="32"/>
  <c r="I33" i="32"/>
  <c r="I30" i="32"/>
  <c r="I28" i="32"/>
  <c r="I27" i="32"/>
  <c r="I25" i="32"/>
  <c r="I24" i="32"/>
  <c r="I23" i="32"/>
  <c r="I22" i="32"/>
  <c r="I19" i="32"/>
  <c r="I18" i="32" s="1"/>
  <c r="I17" i="32"/>
  <c r="I16" i="32"/>
  <c r="I15" i="32" s="1"/>
  <c r="I14" i="32"/>
  <c r="I13" i="32" s="1"/>
  <c r="I12" i="32"/>
  <c r="I11" i="32"/>
  <c r="I10" i="32"/>
  <c r="I9" i="32"/>
  <c r="I8" i="32"/>
  <c r="I7" i="32"/>
  <c r="I6" i="32"/>
  <c r="I5" i="32" l="1"/>
  <c r="I4" i="32" s="1"/>
  <c r="I29" i="32"/>
  <c r="I21" i="32"/>
  <c r="I26" i="32"/>
  <c r="I32" i="32"/>
  <c r="I60" i="32"/>
  <c r="I31" i="32" l="1"/>
  <c r="I20" i="32"/>
  <c r="I71" i="32" l="1"/>
  <c r="I73" i="32" s="1"/>
  <c r="I74" i="32" s="1"/>
  <c r="I75" i="32" s="1"/>
</calcChain>
</file>

<file path=xl/sharedStrings.xml><?xml version="1.0" encoding="utf-8"?>
<sst xmlns="http://schemas.openxmlformats.org/spreadsheetml/2006/main" count="171" uniqueCount="94">
  <si>
    <t>入札積算内訳</t>
  </si>
  <si>
    <t>項目</t>
  </si>
  <si>
    <t>備考</t>
  </si>
  <si>
    <t>数量</t>
  </si>
  <si>
    <t>日数</t>
  </si>
  <si>
    <t>単価</t>
  </si>
  <si>
    <t>金額</t>
  </si>
  <si>
    <t>（１）運営関係費</t>
  </si>
  <si>
    <t>運営スタッフ人件費等</t>
  </si>
  <si>
    <t>全体運営統括責任者（正）</t>
  </si>
  <si>
    <t>名</t>
  </si>
  <si>
    <t>日</t>
  </si>
  <si>
    <t>業務上必要な日数を記載</t>
  </si>
  <si>
    <t>全体運営統括責任者（副）</t>
  </si>
  <si>
    <t>運営ディレクター</t>
  </si>
  <si>
    <t>進行ディレクター</t>
  </si>
  <si>
    <t>運営アシスタントディレクター</t>
  </si>
  <si>
    <t>式</t>
  </si>
  <si>
    <t>会場・設備使用料等</t>
  </si>
  <si>
    <t>会場設営撤去費用</t>
  </si>
  <si>
    <t>運営に関する必要書類・備品制作費</t>
  </si>
  <si>
    <t>立て看板</t>
  </si>
  <si>
    <t>ロゴマーク入り</t>
  </si>
  <si>
    <t>会場等調査、打ち合わせ出張関係費</t>
  </si>
  <si>
    <t>一律計上</t>
  </si>
  <si>
    <t>（２）講師等の謝礼関係費</t>
  </si>
  <si>
    <t>講師謝金</t>
  </si>
  <si>
    <t>講師交通費</t>
  </si>
  <si>
    <t>講師宿泊費</t>
  </si>
  <si>
    <t>ファシリテーター（成果発表作成指導含む）</t>
  </si>
  <si>
    <t>ファシリテーター謝金</t>
  </si>
  <si>
    <t>延べ人数</t>
  </si>
  <si>
    <t>ファシリテーター交通宿泊費</t>
  </si>
  <si>
    <t>その他</t>
  </si>
  <si>
    <t>（３）参加者関係費</t>
  </si>
  <si>
    <t>受講生関係者向け資料制作費・郵送費</t>
  </si>
  <si>
    <t>部</t>
  </si>
  <si>
    <t>しおり制作</t>
  </si>
  <si>
    <t>印刷費含む</t>
  </si>
  <si>
    <t>しおり郵送（国内）</t>
  </si>
  <si>
    <t>しおり郵送（海外）</t>
  </si>
  <si>
    <t>オリエンテーション資料制作</t>
  </si>
  <si>
    <t>受講生に係る必要物品の制作・購入費</t>
  </si>
  <si>
    <t>記念品</t>
  </si>
  <si>
    <t>個</t>
  </si>
  <si>
    <t>トートバッグ</t>
  </si>
  <si>
    <t>ネームカード・ケース</t>
  </si>
  <si>
    <t>講義資料出力費</t>
  </si>
  <si>
    <t>修了証</t>
  </si>
  <si>
    <t>修了証ケース</t>
  </si>
  <si>
    <t>参加者輸送費</t>
  </si>
  <si>
    <t>大型ﾊﾞｽ（来日、帰国）</t>
  </si>
  <si>
    <t>台</t>
  </si>
  <si>
    <t>緊急輸送費</t>
  </si>
  <si>
    <t>参加者補助費</t>
  </si>
  <si>
    <t>宿泊費</t>
  </si>
  <si>
    <t>食費（昼食）</t>
  </si>
  <si>
    <t>ウェルカムパーティ　料理（飲み物含む）</t>
  </si>
  <si>
    <t>フェアウェルパーティ　料理（飲み物含む）</t>
  </si>
  <si>
    <t>物品購入費</t>
  </si>
  <si>
    <t>賠償責任保険費</t>
  </si>
  <si>
    <t>（４）運営事務局設置費用</t>
  </si>
  <si>
    <t>備品レンタル等費用</t>
  </si>
  <si>
    <t>（５）講義記録等制作費</t>
  </si>
  <si>
    <t>講義等の概要原稿制作</t>
  </si>
  <si>
    <t>記録映像制作</t>
  </si>
  <si>
    <t>記録写真撮影・共有費</t>
  </si>
  <si>
    <t>（６）報道資料制作費</t>
  </si>
  <si>
    <t>報道資料制作（開講式、修了式）</t>
  </si>
  <si>
    <t>報告冊子制作</t>
  </si>
  <si>
    <t>予備費</t>
  </si>
  <si>
    <t>小計①</t>
  </si>
  <si>
    <t>営業管理費　上記小計①の10％以内</t>
  </si>
  <si>
    <t>小計②</t>
  </si>
  <si>
    <t>消費税　上記小計②の10％</t>
  </si>
  <si>
    <t>合計</t>
  </si>
  <si>
    <t>司会者</t>
    <rPh sb="0" eb="3">
      <t>シカイシャ</t>
    </rPh>
    <phoneticPr fontId="3"/>
  </si>
  <si>
    <t xml:space="preserve">講師（10コマの講義担当） </t>
    <phoneticPr fontId="3"/>
  </si>
  <si>
    <t>名</t>
    <rPh sb="0" eb="1">
      <t>メイ</t>
    </rPh>
    <phoneticPr fontId="3"/>
  </si>
  <si>
    <t>昼食：飲み物含む</t>
    <phoneticPr fontId="3"/>
  </si>
  <si>
    <t>実施運営、開講式、修了式分</t>
    <rPh sb="0" eb="2">
      <t>ジッシ</t>
    </rPh>
    <rPh sb="2" eb="4">
      <t>ウンエイ</t>
    </rPh>
    <rPh sb="5" eb="8">
      <t>カイコウシキ</t>
    </rPh>
    <rPh sb="9" eb="12">
      <t>シュウリョウシキ</t>
    </rPh>
    <rPh sb="12" eb="13">
      <t>ブン</t>
    </rPh>
    <phoneticPr fontId="3"/>
  </si>
  <si>
    <t>講師食費</t>
    <phoneticPr fontId="3"/>
  </si>
  <si>
    <t>ホームステイ費用</t>
    <rPh sb="6" eb="8">
      <t>ヒヨウ</t>
    </rPh>
    <phoneticPr fontId="3"/>
  </si>
  <si>
    <t>（７）報告冊子制作関連費</t>
    <phoneticPr fontId="3"/>
  </si>
  <si>
    <t>（８）その他</t>
    <phoneticPr fontId="3"/>
  </si>
  <si>
    <t>延べ人数を記載、トラベルスタッフも含む</t>
    <rPh sb="17" eb="18">
      <t>フク</t>
    </rPh>
    <phoneticPr fontId="3"/>
  </si>
  <si>
    <t>運営スタッフ交通宿泊費、食費</t>
    <rPh sb="12" eb="14">
      <t>ショクヒ</t>
    </rPh>
    <phoneticPr fontId="3"/>
  </si>
  <si>
    <t>各種マニュアル作成</t>
    <phoneticPr fontId="3"/>
  </si>
  <si>
    <t>印刷費、翻訳含む</t>
    <rPh sb="4" eb="6">
      <t>ホンヤク</t>
    </rPh>
    <phoneticPr fontId="3"/>
  </si>
  <si>
    <t>大型ﾊﾞｽ（フィールドワーク・ホームステイ）</t>
    <phoneticPr fontId="3"/>
  </si>
  <si>
    <t>入場料等</t>
    <rPh sb="0" eb="3">
      <t>ニュウジョウリョウ</t>
    </rPh>
    <phoneticPr fontId="3"/>
  </si>
  <si>
    <t>翻訳機</t>
    <rPh sb="0" eb="3">
      <t>ホンヤクキ</t>
    </rPh>
    <phoneticPr fontId="3"/>
  </si>
  <si>
    <t>2026一般競争入札積算</t>
    <phoneticPr fontId="3"/>
  </si>
  <si>
    <t>アンケート実施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</si>
</sst>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);[Red]\(#,##0\)"/>
  </numFmts>
  <fonts count="11" x14ac:knownFonts="1">
    <font>
      <sz val="11"/>
      <color theme="1"/>
      <name val="ＭＳ Ｐゴシック"/>
      <charset val="128"/>
      <scheme val="minor"/>
    </font>
    <font>
      <sz val="11"/>
      <color indexed="8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  <scheme val="minor"/>
    </font>
    <font>
      <sz val="12"/>
      <name val="メイリオ"/>
      <family val="3"/>
      <charset val="128"/>
    </font>
    <font>
      <b/>
      <sz val="20"/>
      <name val="メイリオ"/>
      <family val="3"/>
      <charset val="128"/>
    </font>
    <font>
      <b/>
      <sz val="14"/>
      <name val="メイリオ"/>
      <family val="3"/>
      <charset val="128"/>
    </font>
    <font>
      <sz val="11"/>
      <name val="メイリオ"/>
      <family val="3"/>
      <charset val="128"/>
    </font>
    <font>
      <b/>
      <sz val="26"/>
      <name val="メイリオ"/>
      <family val="3"/>
      <charset val="128"/>
    </font>
    <font>
      <b/>
      <sz val="12"/>
      <name val="メイリオ"/>
      <family val="3"/>
      <charset val="128"/>
    </font>
    <font>
      <strike/>
      <sz val="12"/>
      <name val="メイリオ"/>
      <family val="3"/>
      <charset val="128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9FF6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rgb="FFFFD1E8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rgb="FF808080"/>
        <bgColor indexed="64"/>
      </patternFill>
    </fill>
  </fills>
  <borders count="66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ck">
        <color auto="1"/>
      </right>
      <top style="medium">
        <color auto="1"/>
      </top>
      <bottom style="medium">
        <color auto="1"/>
      </bottom>
      <diagonal/>
    </border>
    <border>
      <left style="thick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 style="hair">
        <color auto="1"/>
      </left>
      <right style="thick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/>
      <top/>
      <bottom style="hair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ck">
        <color auto="1"/>
      </right>
      <top style="hair">
        <color auto="1"/>
      </top>
      <bottom style="hair">
        <color auto="1"/>
      </bottom>
      <diagonal/>
    </border>
    <border>
      <left style="thick">
        <color auto="1"/>
      </left>
      <right/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/>
      <right style="medium">
        <color auto="1"/>
      </right>
      <top/>
      <bottom style="hair">
        <color auto="1"/>
      </bottom>
      <diagonal/>
    </border>
    <border>
      <left style="thin">
        <color auto="1"/>
      </left>
      <right style="medium">
        <color auto="1"/>
      </right>
      <top/>
      <bottom style="hair">
        <color auto="1"/>
      </bottom>
      <diagonal/>
    </border>
    <border>
      <left/>
      <right style="medium">
        <color auto="1"/>
      </right>
      <top style="hair">
        <color auto="1"/>
      </top>
      <bottom style="hair">
        <color auto="1"/>
      </bottom>
      <diagonal/>
    </border>
    <border>
      <left/>
      <right/>
      <top/>
      <bottom style="thin">
        <color auto="1"/>
      </bottom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hair">
        <color auto="1"/>
      </left>
      <right style="thick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hair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ck">
        <color auto="1"/>
      </right>
      <top/>
      <bottom style="medium">
        <color auto="1"/>
      </bottom>
      <diagonal/>
    </border>
    <border>
      <left/>
      <right/>
      <top style="thin">
        <color auto="1"/>
      </top>
      <bottom style="thick">
        <color auto="1"/>
      </bottom>
      <diagonal/>
    </border>
    <border>
      <left/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/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/>
      <bottom style="thick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ck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hair">
        <color auto="1"/>
      </left>
      <right style="thick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hair">
        <color auto="1"/>
      </left>
      <right style="thick">
        <color auto="1"/>
      </right>
      <top style="hair">
        <color auto="1"/>
      </top>
      <bottom style="double">
        <color indexed="64"/>
      </bottom>
      <diagonal/>
    </border>
    <border>
      <left/>
      <right/>
      <top style="hair">
        <color auto="1"/>
      </top>
      <bottom style="double">
        <color indexed="64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double">
        <color indexed="64"/>
      </bottom>
      <diagonal/>
    </border>
    <border>
      <left style="thin">
        <color auto="1"/>
      </left>
      <right/>
      <top style="hair">
        <color auto="1"/>
      </top>
      <bottom style="double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double">
        <color indexed="64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double">
        <color indexed="64"/>
      </bottom>
      <diagonal/>
    </border>
    <border>
      <left/>
      <right style="medium">
        <color auto="1"/>
      </right>
      <top style="hair">
        <color auto="1"/>
      </top>
      <bottom style="double">
        <color indexed="64"/>
      </bottom>
      <diagonal/>
    </border>
  </borders>
  <cellStyleXfs count="4">
    <xf numFmtId="0" fontId="0" fillId="0" borderId="0"/>
    <xf numFmtId="38" fontId="1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</cellStyleXfs>
  <cellXfs count="131">
    <xf numFmtId="0" fontId="0" fillId="0" borderId="0" xfId="0"/>
    <xf numFmtId="0" fontId="4" fillId="0" borderId="6" xfId="3" applyFont="1" applyBorder="1" applyAlignment="1">
      <alignment horizontal="left" vertical="center"/>
    </xf>
    <xf numFmtId="0" fontId="4" fillId="0" borderId="5" xfId="3" applyFont="1" applyBorder="1" applyAlignment="1">
      <alignment horizontal="left" vertical="center"/>
    </xf>
    <xf numFmtId="176" fontId="4" fillId="0" borderId="5" xfId="3" applyNumberFormat="1" applyFont="1" applyBorder="1" applyAlignment="1">
      <alignment horizontal="left" vertical="center"/>
    </xf>
    <xf numFmtId="0" fontId="4" fillId="0" borderId="7" xfId="3" applyFont="1" applyBorder="1" applyAlignment="1">
      <alignment horizontal="left" vertical="center"/>
    </xf>
    <xf numFmtId="0" fontId="5" fillId="0" borderId="0" xfId="3" applyFont="1" applyAlignment="1">
      <alignment horizontal="centerContinuous" vertical="center"/>
    </xf>
    <xf numFmtId="0" fontId="6" fillId="0" borderId="0" xfId="3" applyFont="1" applyAlignment="1">
      <alignment horizontal="centerContinuous" vertical="center"/>
    </xf>
    <xf numFmtId="0" fontId="7" fillId="0" borderId="0" xfId="0" applyFont="1" applyAlignment="1">
      <alignment horizontal="centerContinuous" vertical="center"/>
    </xf>
    <xf numFmtId="0" fontId="8" fillId="0" borderId="0" xfId="3" applyFont="1" applyAlignment="1">
      <alignment horizontal="centerContinuous" vertical="center"/>
    </xf>
    <xf numFmtId="0" fontId="7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4" fillId="3" borderId="1" xfId="3" applyFont="1" applyFill="1" applyBorder="1" applyAlignment="1">
      <alignment horizontal="center" vertical="center"/>
    </xf>
    <xf numFmtId="38" fontId="4" fillId="3" borderId="1" xfId="2" applyFont="1" applyFill="1" applyBorder="1" applyAlignment="1">
      <alignment horizontal="center" vertical="center"/>
    </xf>
    <xf numFmtId="0" fontId="9" fillId="4" borderId="4" xfId="3" applyFont="1" applyFill="1" applyBorder="1" applyAlignment="1">
      <alignment horizontal="left" vertical="center"/>
    </xf>
    <xf numFmtId="0" fontId="4" fillId="4" borderId="5" xfId="3" applyFont="1" applyFill="1" applyBorder="1" applyAlignment="1">
      <alignment horizontal="left" vertical="center"/>
    </xf>
    <xf numFmtId="0" fontId="4" fillId="4" borderId="6" xfId="3" applyFont="1" applyFill="1" applyBorder="1" applyAlignment="1">
      <alignment horizontal="left" vertical="center"/>
    </xf>
    <xf numFmtId="176" fontId="4" fillId="5" borderId="5" xfId="3" applyNumberFormat="1" applyFont="1" applyFill="1" applyBorder="1" applyAlignment="1">
      <alignment horizontal="left" vertical="center"/>
    </xf>
    <xf numFmtId="0" fontId="4" fillId="4" borderId="7" xfId="3" applyFont="1" applyFill="1" applyBorder="1" applyAlignment="1">
      <alignment horizontal="left" vertical="center"/>
    </xf>
    <xf numFmtId="0" fontId="4" fillId="5" borderId="8" xfId="3" applyFont="1" applyFill="1" applyBorder="1" applyAlignment="1">
      <alignment horizontal="left" vertical="center"/>
    </xf>
    <xf numFmtId="38" fontId="4" fillId="4" borderId="9" xfId="1" applyFont="1" applyFill="1" applyBorder="1" applyAlignment="1">
      <alignment horizontal="right" vertical="center"/>
    </xf>
    <xf numFmtId="38" fontId="9" fillId="5" borderId="20" xfId="2" applyFont="1" applyFill="1" applyBorder="1" applyAlignment="1">
      <alignment horizontal="right" vertical="center"/>
    </xf>
    <xf numFmtId="38" fontId="4" fillId="5" borderId="21" xfId="2" applyFont="1" applyFill="1" applyBorder="1" applyAlignment="1">
      <alignment horizontal="left" vertical="center"/>
    </xf>
    <xf numFmtId="0" fontId="9" fillId="0" borderId="4" xfId="3" applyFont="1" applyBorder="1" applyAlignment="1">
      <alignment horizontal="left" vertical="center"/>
    </xf>
    <xf numFmtId="0" fontId="9" fillId="6" borderId="5" xfId="3" applyFont="1" applyFill="1" applyBorder="1" applyAlignment="1">
      <alignment horizontal="left" vertical="center"/>
    </xf>
    <xf numFmtId="0" fontId="9" fillId="6" borderId="6" xfId="3" applyFont="1" applyFill="1" applyBorder="1" applyAlignment="1">
      <alignment horizontal="left" vertical="center"/>
    </xf>
    <xf numFmtId="176" fontId="4" fillId="6" borderId="10" xfId="3" applyNumberFormat="1" applyFont="1" applyFill="1" applyBorder="1" applyAlignment="1">
      <alignment horizontal="left" vertical="center" wrapText="1"/>
    </xf>
    <xf numFmtId="0" fontId="4" fillId="6" borderId="11" xfId="3" applyFont="1" applyFill="1" applyBorder="1" applyAlignment="1">
      <alignment horizontal="left" vertical="center" wrapText="1"/>
    </xf>
    <xf numFmtId="0" fontId="4" fillId="6" borderId="8" xfId="3" applyFont="1" applyFill="1" applyBorder="1" applyAlignment="1">
      <alignment horizontal="left" vertical="center"/>
    </xf>
    <xf numFmtId="0" fontId="4" fillId="6" borderId="7" xfId="3" applyFont="1" applyFill="1" applyBorder="1" applyAlignment="1">
      <alignment horizontal="left" vertical="center"/>
    </xf>
    <xf numFmtId="38" fontId="4" fillId="6" borderId="9" xfId="1" applyFont="1" applyFill="1" applyBorder="1" applyAlignment="1">
      <alignment horizontal="right" vertical="center"/>
    </xf>
    <xf numFmtId="38" fontId="4" fillId="6" borderId="22" xfId="2" applyFont="1" applyFill="1" applyBorder="1" applyAlignment="1">
      <alignment horizontal="right" vertical="center"/>
    </xf>
    <xf numFmtId="38" fontId="9" fillId="6" borderId="21" xfId="2" applyFont="1" applyFill="1" applyBorder="1" applyAlignment="1">
      <alignment horizontal="left" vertical="center"/>
    </xf>
    <xf numFmtId="0" fontId="4" fillId="0" borderId="8" xfId="3" applyFont="1" applyBorder="1" applyAlignment="1">
      <alignment horizontal="left" vertical="center"/>
    </xf>
    <xf numFmtId="38" fontId="4" fillId="0" borderId="9" xfId="1" applyFont="1" applyFill="1" applyBorder="1" applyAlignment="1">
      <alignment horizontal="right" vertical="center"/>
    </xf>
    <xf numFmtId="38" fontId="4" fillId="0" borderId="22" xfId="2" applyFont="1" applyFill="1" applyBorder="1" applyAlignment="1">
      <alignment horizontal="right" vertical="center"/>
    </xf>
    <xf numFmtId="38" fontId="4" fillId="0" borderId="21" xfId="2" applyFont="1" applyFill="1" applyBorder="1" applyAlignment="1">
      <alignment horizontal="left" vertical="center"/>
    </xf>
    <xf numFmtId="38" fontId="4" fillId="0" borderId="21" xfId="2" applyFont="1" applyFill="1" applyBorder="1" applyAlignment="1">
      <alignment horizontal="left" vertical="center" wrapText="1"/>
    </xf>
    <xf numFmtId="176" fontId="4" fillId="6" borderId="5" xfId="3" applyNumberFormat="1" applyFont="1" applyFill="1" applyBorder="1" applyAlignment="1">
      <alignment horizontal="left" vertical="center"/>
    </xf>
    <xf numFmtId="38" fontId="4" fillId="6" borderId="21" xfId="2" applyFont="1" applyFill="1" applyBorder="1" applyAlignment="1">
      <alignment horizontal="left" vertical="center"/>
    </xf>
    <xf numFmtId="0" fontId="10" fillId="0" borderId="8" xfId="3" applyFont="1" applyBorder="1" applyAlignment="1">
      <alignment horizontal="left" vertical="center"/>
    </xf>
    <xf numFmtId="0" fontId="10" fillId="0" borderId="7" xfId="3" applyFont="1" applyBorder="1" applyAlignment="1">
      <alignment horizontal="left" vertical="center"/>
    </xf>
    <xf numFmtId="0" fontId="4" fillId="6" borderId="6" xfId="3" applyFont="1" applyFill="1" applyBorder="1" applyAlignment="1">
      <alignment horizontal="left" vertical="center"/>
    </xf>
    <xf numFmtId="0" fontId="4" fillId="0" borderId="12" xfId="3" applyFont="1" applyBorder="1" applyAlignment="1">
      <alignment horizontal="left" vertical="center"/>
    </xf>
    <xf numFmtId="176" fontId="4" fillId="0" borderId="13" xfId="3" applyNumberFormat="1" applyFont="1" applyBorder="1" applyAlignment="1">
      <alignment horizontal="left" vertical="center"/>
    </xf>
    <xf numFmtId="0" fontId="4" fillId="0" borderId="11" xfId="3" applyFont="1" applyBorder="1" applyAlignment="1">
      <alignment horizontal="left" vertical="center"/>
    </xf>
    <xf numFmtId="0" fontId="4" fillId="0" borderId="14" xfId="3" applyFont="1" applyBorder="1" applyAlignment="1">
      <alignment horizontal="left" vertical="center"/>
    </xf>
    <xf numFmtId="38" fontId="4" fillId="0" borderId="15" xfId="1" applyFont="1" applyFill="1" applyBorder="1" applyAlignment="1">
      <alignment horizontal="right" vertical="center"/>
    </xf>
    <xf numFmtId="38" fontId="4" fillId="7" borderId="20" xfId="2" applyFont="1" applyFill="1" applyBorder="1" applyAlignment="1">
      <alignment horizontal="right" vertical="center"/>
    </xf>
    <xf numFmtId="38" fontId="4" fillId="0" borderId="23" xfId="2" applyFont="1" applyFill="1" applyBorder="1" applyAlignment="1">
      <alignment horizontal="left" vertical="center"/>
    </xf>
    <xf numFmtId="0" fontId="9" fillId="4" borderId="5" xfId="3" applyFont="1" applyFill="1" applyBorder="1" applyAlignment="1">
      <alignment horizontal="left" vertical="center"/>
    </xf>
    <xf numFmtId="0" fontId="9" fillId="4" borderId="6" xfId="3" applyFont="1" applyFill="1" applyBorder="1" applyAlignment="1">
      <alignment horizontal="left" vertical="center"/>
    </xf>
    <xf numFmtId="176" fontId="9" fillId="4" borderId="5" xfId="3" applyNumberFormat="1" applyFont="1" applyFill="1" applyBorder="1" applyAlignment="1">
      <alignment horizontal="left" vertical="center"/>
    </xf>
    <xf numFmtId="0" fontId="9" fillId="4" borderId="7" xfId="3" applyFont="1" applyFill="1" applyBorder="1" applyAlignment="1">
      <alignment horizontal="left" vertical="center"/>
    </xf>
    <xf numFmtId="0" fontId="9" fillId="4" borderId="8" xfId="3" applyFont="1" applyFill="1" applyBorder="1" applyAlignment="1">
      <alignment horizontal="left" vertical="center"/>
    </xf>
    <xf numFmtId="38" fontId="9" fillId="4" borderId="9" xfId="2" applyFont="1" applyFill="1" applyBorder="1" applyAlignment="1">
      <alignment horizontal="right" vertical="center"/>
    </xf>
    <xf numFmtId="38" fontId="9" fillId="5" borderId="22" xfId="2" applyFont="1" applyFill="1" applyBorder="1" applyAlignment="1">
      <alignment horizontal="right" vertical="center"/>
    </xf>
    <xf numFmtId="38" fontId="4" fillId="0" borderId="8" xfId="1" applyFont="1" applyFill="1" applyBorder="1" applyAlignment="1">
      <alignment horizontal="right" vertical="center"/>
    </xf>
    <xf numFmtId="38" fontId="4" fillId="0" borderId="20" xfId="2" applyFont="1" applyFill="1" applyBorder="1" applyAlignment="1">
      <alignment horizontal="right" vertical="center"/>
    </xf>
    <xf numFmtId="0" fontId="4" fillId="0" borderId="12" xfId="3" applyFont="1" applyBorder="1" applyAlignment="1">
      <alignment horizontal="left" vertical="center" wrapText="1"/>
    </xf>
    <xf numFmtId="176" fontId="4" fillId="0" borderId="10" xfId="3" applyNumberFormat="1" applyFont="1" applyBorder="1" applyAlignment="1">
      <alignment horizontal="left" vertical="center" wrapText="1"/>
    </xf>
    <xf numFmtId="0" fontId="4" fillId="0" borderId="11" xfId="3" applyFont="1" applyBorder="1" applyAlignment="1">
      <alignment horizontal="left" vertical="center" wrapText="1"/>
    </xf>
    <xf numFmtId="0" fontId="4" fillId="0" borderId="10" xfId="3" applyFont="1" applyBorder="1" applyAlignment="1">
      <alignment horizontal="left" vertical="center" wrapText="1"/>
    </xf>
    <xf numFmtId="38" fontId="4" fillId="7" borderId="22" xfId="2" applyFont="1" applyFill="1" applyBorder="1" applyAlignment="1">
      <alignment horizontal="right" vertical="center"/>
    </xf>
    <xf numFmtId="0" fontId="9" fillId="2" borderId="4" xfId="3" applyFont="1" applyFill="1" applyBorder="1" applyAlignment="1">
      <alignment horizontal="left" vertical="center"/>
    </xf>
    <xf numFmtId="0" fontId="4" fillId="2" borderId="0" xfId="0" applyFont="1" applyFill="1" applyAlignment="1">
      <alignment vertical="center"/>
    </xf>
    <xf numFmtId="38" fontId="10" fillId="0" borderId="21" xfId="2" applyFont="1" applyFill="1" applyBorder="1" applyAlignment="1">
      <alignment horizontal="left" vertical="center" wrapText="1"/>
    </xf>
    <xf numFmtId="38" fontId="4" fillId="6" borderId="20" xfId="2" applyFont="1" applyFill="1" applyBorder="1" applyAlignment="1">
      <alignment horizontal="right" vertical="center"/>
    </xf>
    <xf numFmtId="38" fontId="4" fillId="2" borderId="9" xfId="1" applyFont="1" applyFill="1" applyBorder="1" applyAlignment="1">
      <alignment horizontal="right" vertical="center"/>
    </xf>
    <xf numFmtId="38" fontId="4" fillId="0" borderId="14" xfId="1" applyFont="1" applyFill="1" applyBorder="1" applyAlignment="1">
      <alignment horizontal="right" vertical="center"/>
    </xf>
    <xf numFmtId="38" fontId="10" fillId="0" borderId="21" xfId="2" applyFont="1" applyFill="1" applyBorder="1" applyAlignment="1">
      <alignment horizontal="left" vertical="center"/>
    </xf>
    <xf numFmtId="0" fontId="9" fillId="0" borderId="57" xfId="3" applyFont="1" applyBorder="1" applyAlignment="1">
      <alignment horizontal="left" vertical="center"/>
    </xf>
    <xf numFmtId="0" fontId="4" fillId="0" borderId="58" xfId="3" applyFont="1" applyBorder="1" applyAlignment="1">
      <alignment horizontal="left" vertical="center"/>
    </xf>
    <xf numFmtId="0" fontId="4" fillId="0" borderId="59" xfId="3" applyFont="1" applyBorder="1" applyAlignment="1">
      <alignment horizontal="left" vertical="center"/>
    </xf>
    <xf numFmtId="176" fontId="4" fillId="0" borderId="60" xfId="3" applyNumberFormat="1" applyFont="1" applyBorder="1" applyAlignment="1">
      <alignment horizontal="left" vertical="center"/>
    </xf>
    <xf numFmtId="0" fontId="4" fillId="0" borderId="61" xfId="3" applyFont="1" applyBorder="1" applyAlignment="1">
      <alignment horizontal="left" vertical="center"/>
    </xf>
    <xf numFmtId="0" fontId="4" fillId="0" borderId="62" xfId="3" applyFont="1" applyBorder="1" applyAlignment="1">
      <alignment horizontal="left" vertical="center"/>
    </xf>
    <xf numFmtId="38" fontId="4" fillId="0" borderId="63" xfId="1" applyFont="1" applyFill="1" applyBorder="1" applyAlignment="1">
      <alignment horizontal="right" vertical="center"/>
    </xf>
    <xf numFmtId="38" fontId="4" fillId="7" borderId="64" xfId="2" applyFont="1" applyFill="1" applyBorder="1" applyAlignment="1">
      <alignment horizontal="right" vertical="center"/>
    </xf>
    <xf numFmtId="38" fontId="4" fillId="0" borderId="65" xfId="2" applyFont="1" applyFill="1" applyBorder="1" applyAlignment="1">
      <alignment horizontal="left" vertical="center"/>
    </xf>
    <xf numFmtId="0" fontId="4" fillId="4" borderId="55" xfId="3" applyFont="1" applyFill="1" applyBorder="1" applyAlignment="1">
      <alignment horizontal="left" vertical="center"/>
    </xf>
    <xf numFmtId="0" fontId="4" fillId="4" borderId="24" xfId="3" applyFont="1" applyFill="1" applyBorder="1" applyAlignment="1">
      <alignment horizontal="left" vertical="center"/>
    </xf>
    <xf numFmtId="0" fontId="4" fillId="4" borderId="25" xfId="3" applyFont="1" applyFill="1" applyBorder="1" applyAlignment="1">
      <alignment horizontal="left" vertical="center"/>
    </xf>
    <xf numFmtId="0" fontId="4" fillId="4" borderId="26" xfId="3" applyFont="1" applyFill="1" applyBorder="1" applyAlignment="1">
      <alignment horizontal="left" vertical="center"/>
    </xf>
    <xf numFmtId="38" fontId="4" fillId="4" borderId="27" xfId="2" applyFont="1" applyFill="1" applyBorder="1" applyAlignment="1">
      <alignment horizontal="right" vertical="center"/>
    </xf>
    <xf numFmtId="38" fontId="4" fillId="4" borderId="56" xfId="2" applyFont="1" applyFill="1" applyBorder="1" applyAlignment="1">
      <alignment horizontal="right" vertical="center"/>
    </xf>
    <xf numFmtId="38" fontId="4" fillId="4" borderId="48" xfId="2" applyFont="1" applyFill="1" applyBorder="1" applyAlignment="1">
      <alignment horizontal="left" vertical="center"/>
    </xf>
    <xf numFmtId="0" fontId="4" fillId="4" borderId="30" xfId="3" applyFont="1" applyFill="1" applyBorder="1" applyAlignment="1">
      <alignment horizontal="left" vertical="center"/>
    </xf>
    <xf numFmtId="0" fontId="4" fillId="4" borderId="31" xfId="3" applyFont="1" applyFill="1" applyBorder="1" applyAlignment="1">
      <alignment horizontal="left" vertical="center"/>
    </xf>
    <xf numFmtId="0" fontId="4" fillId="4" borderId="32" xfId="3" applyFont="1" applyFill="1" applyBorder="1" applyAlignment="1">
      <alignment horizontal="left" vertical="center"/>
    </xf>
    <xf numFmtId="0" fontId="4" fillId="4" borderId="29" xfId="3" applyFont="1" applyFill="1" applyBorder="1" applyAlignment="1">
      <alignment horizontal="left" vertical="center"/>
    </xf>
    <xf numFmtId="38" fontId="4" fillId="4" borderId="33" xfId="2" applyFont="1" applyFill="1" applyBorder="1" applyAlignment="1">
      <alignment horizontal="right" vertical="center"/>
    </xf>
    <xf numFmtId="38" fontId="4" fillId="4" borderId="49" xfId="2" applyFont="1" applyFill="1" applyBorder="1" applyAlignment="1">
      <alignment horizontal="right" vertical="center"/>
    </xf>
    <xf numFmtId="38" fontId="4" fillId="4" borderId="50" xfId="2" applyFont="1" applyFill="1" applyBorder="1" applyAlignment="1">
      <alignment horizontal="left" vertical="center"/>
    </xf>
    <xf numFmtId="0" fontId="4" fillId="4" borderId="34" xfId="3" applyFont="1" applyFill="1" applyBorder="1" applyAlignment="1">
      <alignment horizontal="left" vertical="center"/>
    </xf>
    <xf numFmtId="0" fontId="4" fillId="4" borderId="37" xfId="3" applyFont="1" applyFill="1" applyBorder="1" applyAlignment="1">
      <alignment horizontal="left" vertical="center"/>
    </xf>
    <xf numFmtId="0" fontId="4" fillId="4" borderId="36" xfId="3" applyFont="1" applyFill="1" applyBorder="1" applyAlignment="1">
      <alignment horizontal="left" vertical="center"/>
    </xf>
    <xf numFmtId="0" fontId="4" fillId="4" borderId="38" xfId="3" applyFont="1" applyFill="1" applyBorder="1" applyAlignment="1">
      <alignment horizontal="left" vertical="center"/>
    </xf>
    <xf numFmtId="0" fontId="4" fillId="4" borderId="39" xfId="3" applyFont="1" applyFill="1" applyBorder="1" applyAlignment="1">
      <alignment horizontal="left" vertical="center"/>
    </xf>
    <xf numFmtId="38" fontId="4" fillId="4" borderId="40" xfId="2" applyFont="1" applyFill="1" applyBorder="1" applyAlignment="1">
      <alignment horizontal="right" vertical="center"/>
    </xf>
    <xf numFmtId="38" fontId="4" fillId="4" borderId="51" xfId="2" applyFont="1" applyFill="1" applyBorder="1" applyAlignment="1">
      <alignment horizontal="right" vertical="center"/>
    </xf>
    <xf numFmtId="38" fontId="4" fillId="4" borderId="52" xfId="2" applyFont="1" applyFill="1" applyBorder="1" applyAlignment="1">
      <alignment horizontal="left" vertical="center"/>
    </xf>
    <xf numFmtId="0" fontId="4" fillId="8" borderId="44" xfId="3" applyFont="1" applyFill="1" applyBorder="1" applyAlignment="1">
      <alignment horizontal="left" vertical="center"/>
    </xf>
    <xf numFmtId="0" fontId="4" fillId="8" borderId="45" xfId="3" applyFont="1" applyFill="1" applyBorder="1" applyAlignment="1">
      <alignment horizontal="left" vertical="center"/>
    </xf>
    <xf numFmtId="0" fontId="4" fillId="8" borderId="46" xfId="3" applyFont="1" applyFill="1" applyBorder="1" applyAlignment="1">
      <alignment horizontal="left" vertical="center"/>
    </xf>
    <xf numFmtId="38" fontId="4" fillId="8" borderId="47" xfId="2" applyFont="1" applyFill="1" applyBorder="1" applyAlignment="1">
      <alignment horizontal="right" vertical="center"/>
    </xf>
    <xf numFmtId="38" fontId="9" fillId="9" borderId="53" xfId="2" applyFont="1" applyFill="1" applyBorder="1" applyAlignment="1">
      <alignment horizontal="right" vertical="center"/>
    </xf>
    <xf numFmtId="38" fontId="9" fillId="9" borderId="19" xfId="2" applyFont="1" applyFill="1" applyBorder="1" applyAlignment="1">
      <alignment horizontal="left" vertical="center"/>
    </xf>
    <xf numFmtId="0" fontId="4" fillId="0" borderId="0" xfId="3" applyFont="1" applyAlignment="1">
      <alignment horizontal="left" vertical="center"/>
    </xf>
    <xf numFmtId="0" fontId="4" fillId="0" borderId="0" xfId="3" applyFont="1" applyAlignment="1">
      <alignment horizontal="right" vertical="center"/>
    </xf>
    <xf numFmtId="38" fontId="4" fillId="0" borderId="0" xfId="2" applyFont="1" applyFill="1" applyBorder="1" applyAlignment="1">
      <alignment horizontal="right" vertical="center"/>
    </xf>
    <xf numFmtId="38" fontId="9" fillId="0" borderId="0" xfId="2" applyFont="1" applyFill="1" applyBorder="1" applyAlignment="1">
      <alignment horizontal="right" vertical="center"/>
    </xf>
    <xf numFmtId="38" fontId="9" fillId="0" borderId="0" xfId="2" applyFont="1" applyFill="1" applyBorder="1" applyAlignment="1">
      <alignment horizontal="left" vertical="center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horizontal="left" vertical="center"/>
    </xf>
    <xf numFmtId="38" fontId="4" fillId="0" borderId="15" xfId="1" applyFont="1" applyFill="1" applyBorder="1" applyAlignment="1">
      <alignment horizontal="right" vertical="center" wrapText="1"/>
    </xf>
    <xf numFmtId="0" fontId="4" fillId="4" borderId="35" xfId="3" applyFont="1" applyFill="1" applyBorder="1" applyAlignment="1">
      <alignment horizontal="left" vertical="center"/>
    </xf>
    <xf numFmtId="0" fontId="4" fillId="4" borderId="36" xfId="3" applyFont="1" applyFill="1" applyBorder="1" applyAlignment="1">
      <alignment horizontal="left" vertical="center"/>
    </xf>
    <xf numFmtId="0" fontId="4" fillId="8" borderId="41" xfId="3" applyFont="1" applyFill="1" applyBorder="1" applyAlignment="1">
      <alignment horizontal="left" vertical="center"/>
    </xf>
    <xf numFmtId="0" fontId="4" fillId="8" borderId="42" xfId="3" applyFont="1" applyFill="1" applyBorder="1" applyAlignment="1">
      <alignment horizontal="left" vertical="center"/>
    </xf>
    <xf numFmtId="0" fontId="4" fillId="8" borderId="43" xfId="3" applyFont="1" applyFill="1" applyBorder="1" applyAlignment="1">
      <alignment horizontal="left" vertical="center"/>
    </xf>
    <xf numFmtId="0" fontId="9" fillId="3" borderId="16" xfId="3" applyFont="1" applyFill="1" applyBorder="1" applyAlignment="1">
      <alignment horizontal="center" vertical="center"/>
    </xf>
    <xf numFmtId="0" fontId="9" fillId="3" borderId="17" xfId="3" applyFont="1" applyFill="1" applyBorder="1" applyAlignment="1">
      <alignment horizontal="center" vertical="center"/>
    </xf>
    <xf numFmtId="0" fontId="9" fillId="3" borderId="18" xfId="3" applyFont="1" applyFill="1" applyBorder="1" applyAlignment="1">
      <alignment horizontal="center" vertical="center"/>
    </xf>
    <xf numFmtId="0" fontId="9" fillId="3" borderId="19" xfId="3" applyFont="1" applyFill="1" applyBorder="1" applyAlignment="1">
      <alignment horizontal="center" vertical="center"/>
    </xf>
    <xf numFmtId="0" fontId="4" fillId="3" borderId="1" xfId="3" applyFont="1" applyFill="1" applyBorder="1" applyAlignment="1">
      <alignment horizontal="center" vertical="center"/>
    </xf>
    <xf numFmtId="0" fontId="4" fillId="3" borderId="2" xfId="3" applyFont="1" applyFill="1" applyBorder="1" applyAlignment="1">
      <alignment horizontal="center" vertical="center"/>
    </xf>
    <xf numFmtId="0" fontId="4" fillId="3" borderId="3" xfId="3" applyFont="1" applyFill="1" applyBorder="1" applyAlignment="1">
      <alignment horizontal="center" vertical="center"/>
    </xf>
    <xf numFmtId="0" fontId="4" fillId="4" borderId="54" xfId="3" applyFont="1" applyFill="1" applyBorder="1" applyAlignment="1">
      <alignment horizontal="left" vertical="center"/>
    </xf>
    <xf numFmtId="0" fontId="4" fillId="4" borderId="24" xfId="3" applyFont="1" applyFill="1" applyBorder="1" applyAlignment="1">
      <alignment horizontal="left" vertical="center"/>
    </xf>
    <xf numFmtId="0" fontId="4" fillId="4" borderId="28" xfId="3" applyFont="1" applyFill="1" applyBorder="1" applyAlignment="1">
      <alignment horizontal="left" vertical="center"/>
    </xf>
    <xf numFmtId="0" fontId="4" fillId="4" borderId="29" xfId="3" applyFont="1" applyFill="1" applyBorder="1" applyAlignment="1">
      <alignment horizontal="left" vertical="center"/>
    </xf>
  </cellXfs>
  <cellStyles count="4">
    <cellStyle name="桁区切り" xfId="1" builtinId="6"/>
    <cellStyle name="桁区切り 2" xfId="2" xr:uid="{00000000-0005-0000-0000-000028000000}"/>
    <cellStyle name="標準" xfId="0" builtinId="0"/>
    <cellStyle name="標準 2" xfId="3" xr:uid="{00000000-0005-0000-0000-000032000000}"/>
  </cellStyles>
  <dxfs count="0"/>
  <tableStyles count="0" defaultTableStyle="TableStyleMedium2" defaultPivotStyle="PivotStyleMedium9"/>
  <colors>
    <mruColors>
      <color rgb="FFFF99CC"/>
      <color rgb="FFFFD1E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  <pageSetUpPr fitToPage="1"/>
  </sheetPr>
  <dimension ref="A1:K81"/>
  <sheetViews>
    <sheetView tabSelected="1" view="pageBreakPreview" zoomScale="70" zoomScaleNormal="100" zoomScaleSheetLayoutView="70" workbookViewId="0">
      <pane xSplit="3" ySplit="3" topLeftCell="D49" activePane="bottomRight" state="frozen"/>
      <selection pane="topRight" activeCell="D1" sqref="D1"/>
      <selection pane="bottomLeft" activeCell="A4" sqref="A4"/>
      <selection pane="bottomRight" activeCell="H25" sqref="H25"/>
    </sheetView>
  </sheetViews>
  <sheetFormatPr defaultColWidth="9" defaultRowHeight="18.75" x14ac:dyDescent="0.15"/>
  <cols>
    <col min="1" max="1" width="3" style="9" customWidth="1"/>
    <col min="2" max="2" width="4.625" style="9" customWidth="1"/>
    <col min="3" max="3" width="47.375" style="9" customWidth="1"/>
    <col min="4" max="4" width="9.75" style="9" customWidth="1"/>
    <col min="5" max="5" width="3.875" style="9" customWidth="1"/>
    <col min="6" max="6" width="4.375" style="9" customWidth="1"/>
    <col min="7" max="7" width="3.875" style="9" customWidth="1"/>
    <col min="8" max="8" width="19.75" style="9" customWidth="1"/>
    <col min="9" max="9" width="24.75" style="9" customWidth="1"/>
    <col min="10" max="10" width="29.5" style="9" customWidth="1"/>
    <col min="11" max="11" width="9.75" style="9" customWidth="1"/>
    <col min="12" max="16384" width="9" style="9"/>
  </cols>
  <sheetData>
    <row r="1" spans="1:11" ht="33.6" customHeight="1" thickBot="1" x14ac:dyDescent="0.2">
      <c r="A1" s="5" t="s">
        <v>0</v>
      </c>
      <c r="B1" s="6"/>
      <c r="C1" s="6"/>
      <c r="D1" s="6"/>
      <c r="E1" s="6"/>
      <c r="F1" s="7"/>
      <c r="G1" s="8"/>
      <c r="H1" s="8"/>
      <c r="I1" s="5"/>
      <c r="J1" s="5"/>
      <c r="K1" s="5"/>
    </row>
    <row r="2" spans="1:11" s="10" customFormat="1" ht="24" customHeight="1" thickBot="1" x14ac:dyDescent="0.2">
      <c r="A2" s="124" t="s">
        <v>1</v>
      </c>
      <c r="B2" s="124"/>
      <c r="C2" s="125"/>
      <c r="D2" s="126" t="s">
        <v>92</v>
      </c>
      <c r="E2" s="124"/>
      <c r="F2" s="124"/>
      <c r="G2" s="124"/>
      <c r="H2" s="124"/>
      <c r="I2" s="124"/>
      <c r="J2" s="120" t="s">
        <v>2</v>
      </c>
      <c r="K2" s="121"/>
    </row>
    <row r="3" spans="1:11" s="10" customFormat="1" ht="24" customHeight="1" thickBot="1" x14ac:dyDescent="0.2">
      <c r="A3" s="124"/>
      <c r="B3" s="124"/>
      <c r="C3" s="125"/>
      <c r="D3" s="126" t="s">
        <v>3</v>
      </c>
      <c r="E3" s="124"/>
      <c r="F3" s="124" t="s">
        <v>4</v>
      </c>
      <c r="G3" s="124"/>
      <c r="H3" s="11" t="s">
        <v>5</v>
      </c>
      <c r="I3" s="12" t="s">
        <v>6</v>
      </c>
      <c r="J3" s="122"/>
      <c r="K3" s="123"/>
    </row>
    <row r="4" spans="1:11" s="10" customFormat="1" ht="24" customHeight="1" x14ac:dyDescent="0.15">
      <c r="A4" s="13" t="s">
        <v>7</v>
      </c>
      <c r="B4" s="14"/>
      <c r="C4" s="15"/>
      <c r="D4" s="16"/>
      <c r="E4" s="17"/>
      <c r="F4" s="18"/>
      <c r="G4" s="17"/>
      <c r="H4" s="19"/>
      <c r="I4" s="20">
        <f>SUM(I5,I13,I15,I18)</f>
        <v>60000</v>
      </c>
      <c r="J4" s="21"/>
      <c r="K4" s="21"/>
    </row>
    <row r="5" spans="1:11" s="10" customFormat="1" ht="24" customHeight="1" x14ac:dyDescent="0.15">
      <c r="A5" s="22"/>
      <c r="B5" s="23" t="s">
        <v>8</v>
      </c>
      <c r="C5" s="24"/>
      <c r="D5" s="25"/>
      <c r="E5" s="26"/>
      <c r="F5" s="27"/>
      <c r="G5" s="28"/>
      <c r="H5" s="29"/>
      <c r="I5" s="30">
        <f>SUM(I6:I12)</f>
        <v>0</v>
      </c>
      <c r="J5" s="31"/>
      <c r="K5" s="31"/>
    </row>
    <row r="6" spans="1:11" s="10" customFormat="1" ht="24" customHeight="1" x14ac:dyDescent="0.15">
      <c r="A6" s="22"/>
      <c r="B6" s="2">
        <v>1</v>
      </c>
      <c r="C6" s="1" t="s">
        <v>9</v>
      </c>
      <c r="D6" s="3">
        <v>1</v>
      </c>
      <c r="E6" s="4" t="s">
        <v>10</v>
      </c>
      <c r="F6" s="32"/>
      <c r="G6" s="4" t="s">
        <v>11</v>
      </c>
      <c r="H6" s="33"/>
      <c r="I6" s="34">
        <f>D6*F6*H6</f>
        <v>0</v>
      </c>
      <c r="J6" s="35" t="s">
        <v>12</v>
      </c>
      <c r="K6" s="35"/>
    </row>
    <row r="7" spans="1:11" s="10" customFormat="1" ht="24" customHeight="1" x14ac:dyDescent="0.15">
      <c r="A7" s="22"/>
      <c r="B7" s="2">
        <v>2</v>
      </c>
      <c r="C7" s="1" t="s">
        <v>13</v>
      </c>
      <c r="D7" s="3">
        <v>1</v>
      </c>
      <c r="E7" s="4" t="s">
        <v>10</v>
      </c>
      <c r="F7" s="32"/>
      <c r="G7" s="4" t="s">
        <v>11</v>
      </c>
      <c r="H7" s="33"/>
      <c r="I7" s="34">
        <f>D7*F7*H7</f>
        <v>0</v>
      </c>
      <c r="J7" s="35" t="s">
        <v>12</v>
      </c>
      <c r="K7" s="35"/>
    </row>
    <row r="8" spans="1:11" s="10" customFormat="1" ht="24" customHeight="1" x14ac:dyDescent="0.15">
      <c r="A8" s="22"/>
      <c r="B8" s="2">
        <v>3</v>
      </c>
      <c r="C8" s="1" t="s">
        <v>14</v>
      </c>
      <c r="D8" s="3">
        <v>1</v>
      </c>
      <c r="E8" s="4" t="s">
        <v>10</v>
      </c>
      <c r="F8" s="32"/>
      <c r="G8" s="4" t="s">
        <v>11</v>
      </c>
      <c r="H8" s="33"/>
      <c r="I8" s="34">
        <f>D8*F8*H8</f>
        <v>0</v>
      </c>
      <c r="J8" s="35" t="s">
        <v>12</v>
      </c>
      <c r="K8" s="35"/>
    </row>
    <row r="9" spans="1:11" s="10" customFormat="1" ht="24" customHeight="1" x14ac:dyDescent="0.15">
      <c r="A9" s="22"/>
      <c r="B9" s="2">
        <v>4</v>
      </c>
      <c r="C9" s="1" t="s">
        <v>15</v>
      </c>
      <c r="D9" s="3">
        <v>1</v>
      </c>
      <c r="E9" s="4" t="s">
        <v>10</v>
      </c>
      <c r="F9" s="32"/>
      <c r="G9" s="4" t="s">
        <v>11</v>
      </c>
      <c r="H9" s="33"/>
      <c r="I9" s="34">
        <f>D9*F9*H9</f>
        <v>0</v>
      </c>
      <c r="J9" s="35" t="s">
        <v>12</v>
      </c>
      <c r="K9" s="35"/>
    </row>
    <row r="10" spans="1:11" s="10" customFormat="1" ht="39" x14ac:dyDescent="0.15">
      <c r="A10" s="22"/>
      <c r="B10" s="2">
        <v>5</v>
      </c>
      <c r="C10" s="1" t="s">
        <v>16</v>
      </c>
      <c r="D10" s="3"/>
      <c r="E10" s="4" t="s">
        <v>10</v>
      </c>
      <c r="F10" s="32"/>
      <c r="G10" s="4"/>
      <c r="H10" s="33"/>
      <c r="I10" s="34">
        <f>D10*H10</f>
        <v>0</v>
      </c>
      <c r="J10" s="36" t="s">
        <v>85</v>
      </c>
      <c r="K10" s="35"/>
    </row>
    <row r="11" spans="1:11" s="10" customFormat="1" ht="24" customHeight="1" x14ac:dyDescent="0.15">
      <c r="A11" s="22"/>
      <c r="B11" s="2">
        <v>6</v>
      </c>
      <c r="C11" s="1" t="s">
        <v>76</v>
      </c>
      <c r="D11" s="3">
        <v>1</v>
      </c>
      <c r="E11" s="4" t="s">
        <v>10</v>
      </c>
      <c r="F11" s="32">
        <v>2</v>
      </c>
      <c r="G11" s="4" t="s">
        <v>11</v>
      </c>
      <c r="H11" s="33"/>
      <c r="I11" s="34">
        <f>D11*F11*H11</f>
        <v>0</v>
      </c>
      <c r="J11" s="35"/>
      <c r="K11" s="35"/>
    </row>
    <row r="12" spans="1:11" s="10" customFormat="1" ht="24" customHeight="1" x14ac:dyDescent="0.15">
      <c r="A12" s="22"/>
      <c r="B12" s="2">
        <v>7</v>
      </c>
      <c r="C12" s="1" t="s">
        <v>86</v>
      </c>
      <c r="D12" s="3">
        <v>1</v>
      </c>
      <c r="E12" s="4" t="s">
        <v>17</v>
      </c>
      <c r="F12" s="32"/>
      <c r="G12" s="4"/>
      <c r="H12" s="33"/>
      <c r="I12" s="34">
        <f>D12*H12</f>
        <v>0</v>
      </c>
      <c r="J12" s="35"/>
      <c r="K12" s="35"/>
    </row>
    <row r="13" spans="1:11" s="10" customFormat="1" ht="24" customHeight="1" x14ac:dyDescent="0.15">
      <c r="A13" s="22"/>
      <c r="B13" s="23" t="s">
        <v>18</v>
      </c>
      <c r="C13" s="24"/>
      <c r="D13" s="37"/>
      <c r="E13" s="28"/>
      <c r="F13" s="27"/>
      <c r="G13" s="28"/>
      <c r="H13" s="29"/>
      <c r="I13" s="30">
        <f>SUM(I14:I14)</f>
        <v>0</v>
      </c>
      <c r="J13" s="38"/>
      <c r="K13" s="38"/>
    </row>
    <row r="14" spans="1:11" s="10" customFormat="1" ht="24" customHeight="1" x14ac:dyDescent="0.15">
      <c r="A14" s="22"/>
      <c r="B14" s="2">
        <v>1</v>
      </c>
      <c r="C14" s="1" t="s">
        <v>19</v>
      </c>
      <c r="D14" s="3">
        <v>1</v>
      </c>
      <c r="E14" s="4" t="s">
        <v>17</v>
      </c>
      <c r="F14" s="39"/>
      <c r="G14" s="40"/>
      <c r="H14" s="33"/>
      <c r="I14" s="34">
        <f>D14*H14</f>
        <v>0</v>
      </c>
      <c r="J14" s="35"/>
      <c r="K14" s="35"/>
    </row>
    <row r="15" spans="1:11" s="10" customFormat="1" ht="24" customHeight="1" x14ac:dyDescent="0.15">
      <c r="A15" s="22"/>
      <c r="B15" s="23" t="s">
        <v>20</v>
      </c>
      <c r="C15" s="41"/>
      <c r="D15" s="37"/>
      <c r="E15" s="28"/>
      <c r="F15" s="27"/>
      <c r="G15" s="28"/>
      <c r="H15" s="29"/>
      <c r="I15" s="30">
        <f>SUM(I16:I17)</f>
        <v>0</v>
      </c>
      <c r="J15" s="38"/>
      <c r="K15" s="38"/>
    </row>
    <row r="16" spans="1:11" s="10" customFormat="1" ht="24.75" customHeight="1" x14ac:dyDescent="0.15">
      <c r="A16" s="22"/>
      <c r="B16" s="2">
        <v>1</v>
      </c>
      <c r="C16" s="1" t="s">
        <v>87</v>
      </c>
      <c r="D16" s="3">
        <v>1</v>
      </c>
      <c r="E16" s="4" t="s">
        <v>17</v>
      </c>
      <c r="F16" s="32"/>
      <c r="G16" s="4"/>
      <c r="H16" s="33"/>
      <c r="I16" s="34">
        <f>D16*H16</f>
        <v>0</v>
      </c>
      <c r="J16" s="36" t="s">
        <v>80</v>
      </c>
      <c r="K16" s="35"/>
    </row>
    <row r="17" spans="1:11" s="10" customFormat="1" ht="24" customHeight="1" x14ac:dyDescent="0.15">
      <c r="A17" s="22"/>
      <c r="B17" s="2">
        <v>2</v>
      </c>
      <c r="C17" s="1" t="s">
        <v>21</v>
      </c>
      <c r="D17" s="3">
        <v>1</v>
      </c>
      <c r="E17" s="4" t="s">
        <v>17</v>
      </c>
      <c r="F17" s="32"/>
      <c r="G17" s="4"/>
      <c r="H17" s="33"/>
      <c r="I17" s="34">
        <f>D17*H17</f>
        <v>0</v>
      </c>
      <c r="J17" s="35" t="s">
        <v>22</v>
      </c>
      <c r="K17" s="35"/>
    </row>
    <row r="18" spans="1:11" s="10" customFormat="1" ht="24" customHeight="1" x14ac:dyDescent="0.15">
      <c r="A18" s="22"/>
      <c r="B18" s="23" t="s">
        <v>23</v>
      </c>
      <c r="C18" s="41"/>
      <c r="D18" s="37"/>
      <c r="E18" s="28"/>
      <c r="F18" s="27"/>
      <c r="G18" s="28"/>
      <c r="H18" s="29"/>
      <c r="I18" s="30">
        <f>SUM(I19)</f>
        <v>60000</v>
      </c>
      <c r="J18" s="38"/>
      <c r="K18" s="38"/>
    </row>
    <row r="19" spans="1:11" s="10" customFormat="1" ht="24" customHeight="1" x14ac:dyDescent="0.15">
      <c r="A19" s="22"/>
      <c r="B19" s="2">
        <v>1</v>
      </c>
      <c r="C19" s="42" t="s">
        <v>23</v>
      </c>
      <c r="D19" s="43">
        <v>1</v>
      </c>
      <c r="E19" s="44" t="s">
        <v>17</v>
      </c>
      <c r="F19" s="45"/>
      <c r="G19" s="44"/>
      <c r="H19" s="46">
        <v>60000</v>
      </c>
      <c r="I19" s="47">
        <f>D19*H19</f>
        <v>60000</v>
      </c>
      <c r="J19" s="48"/>
      <c r="K19" s="48" t="s">
        <v>24</v>
      </c>
    </row>
    <row r="20" spans="1:11" s="10" customFormat="1" ht="24" customHeight="1" x14ac:dyDescent="0.15">
      <c r="A20" s="13" t="s">
        <v>25</v>
      </c>
      <c r="B20" s="49"/>
      <c r="C20" s="50"/>
      <c r="D20" s="51"/>
      <c r="E20" s="52"/>
      <c r="F20" s="53"/>
      <c r="G20" s="52"/>
      <c r="H20" s="54"/>
      <c r="I20" s="55">
        <f>SUM(I21,I26,I29)</f>
        <v>1185850</v>
      </c>
      <c r="J20" s="21"/>
      <c r="K20" s="21"/>
    </row>
    <row r="21" spans="1:11" s="10" customFormat="1" ht="24" customHeight="1" x14ac:dyDescent="0.15">
      <c r="A21" s="22"/>
      <c r="B21" s="23" t="s">
        <v>77</v>
      </c>
      <c r="C21" s="41"/>
      <c r="D21" s="37"/>
      <c r="E21" s="28"/>
      <c r="F21" s="27"/>
      <c r="G21" s="28"/>
      <c r="H21" s="29"/>
      <c r="I21" s="30">
        <f>SUM(I22:I25)</f>
        <v>756850</v>
      </c>
      <c r="J21" s="38"/>
      <c r="K21" s="38"/>
    </row>
    <row r="22" spans="1:11" s="10" customFormat="1" ht="24" customHeight="1" x14ac:dyDescent="0.15">
      <c r="A22" s="22"/>
      <c r="B22" s="2">
        <v>1</v>
      </c>
      <c r="C22" s="1" t="s">
        <v>26</v>
      </c>
      <c r="D22" s="3">
        <v>10</v>
      </c>
      <c r="E22" s="4" t="s">
        <v>10</v>
      </c>
      <c r="F22" s="32"/>
      <c r="G22" s="4"/>
      <c r="H22" s="33">
        <v>55685</v>
      </c>
      <c r="I22" s="47">
        <f>H22*D22</f>
        <v>556850</v>
      </c>
      <c r="J22" s="35"/>
      <c r="K22" s="35" t="s">
        <v>24</v>
      </c>
    </row>
    <row r="23" spans="1:11" s="10" customFormat="1" ht="24" customHeight="1" x14ac:dyDescent="0.15">
      <c r="A23" s="22"/>
      <c r="B23" s="2">
        <v>2</v>
      </c>
      <c r="C23" s="1" t="s">
        <v>27</v>
      </c>
      <c r="D23" s="3">
        <v>1</v>
      </c>
      <c r="E23" s="4" t="s">
        <v>17</v>
      </c>
      <c r="F23" s="32"/>
      <c r="G23" s="4"/>
      <c r="H23" s="56">
        <v>100000</v>
      </c>
      <c r="I23" s="47">
        <f>H23*D23</f>
        <v>100000</v>
      </c>
      <c r="J23" s="35"/>
      <c r="K23" s="35" t="s">
        <v>24</v>
      </c>
    </row>
    <row r="24" spans="1:11" s="10" customFormat="1" ht="24" customHeight="1" x14ac:dyDescent="0.15">
      <c r="A24" s="22"/>
      <c r="B24" s="2">
        <v>3</v>
      </c>
      <c r="C24" s="1" t="s">
        <v>28</v>
      </c>
      <c r="D24" s="3">
        <v>5</v>
      </c>
      <c r="E24" s="4" t="s">
        <v>10</v>
      </c>
      <c r="F24" s="32"/>
      <c r="G24" s="4"/>
      <c r="H24" s="33">
        <v>15000</v>
      </c>
      <c r="I24" s="47">
        <f>H24*D24</f>
        <v>75000</v>
      </c>
      <c r="J24" s="35"/>
      <c r="K24" s="35" t="s">
        <v>24</v>
      </c>
    </row>
    <row r="25" spans="1:11" s="10" customFormat="1" ht="24" customHeight="1" x14ac:dyDescent="0.15">
      <c r="A25" s="22"/>
      <c r="B25" s="2">
        <v>4</v>
      </c>
      <c r="C25" s="1" t="s">
        <v>81</v>
      </c>
      <c r="D25" s="3">
        <v>10</v>
      </c>
      <c r="E25" s="4" t="s">
        <v>10</v>
      </c>
      <c r="F25" s="32"/>
      <c r="G25" s="4"/>
      <c r="H25" s="33">
        <v>2500</v>
      </c>
      <c r="I25" s="47">
        <f>H25*D25</f>
        <v>25000</v>
      </c>
      <c r="J25" s="35" t="s">
        <v>79</v>
      </c>
      <c r="K25" s="35" t="s">
        <v>24</v>
      </c>
    </row>
    <row r="26" spans="1:11" s="10" customFormat="1" ht="24" customHeight="1" x14ac:dyDescent="0.15">
      <c r="A26" s="22"/>
      <c r="B26" s="23" t="s">
        <v>29</v>
      </c>
      <c r="C26" s="41"/>
      <c r="D26" s="37"/>
      <c r="E26" s="28"/>
      <c r="F26" s="27"/>
      <c r="G26" s="28"/>
      <c r="H26" s="29"/>
      <c r="I26" s="30">
        <f>SUM(I27:I28)</f>
        <v>0</v>
      </c>
      <c r="J26" s="38"/>
      <c r="K26" s="38"/>
    </row>
    <row r="27" spans="1:11" s="10" customFormat="1" ht="24" customHeight="1" x14ac:dyDescent="0.15">
      <c r="A27" s="22"/>
      <c r="B27" s="2">
        <v>1</v>
      </c>
      <c r="C27" s="1" t="s">
        <v>30</v>
      </c>
      <c r="D27" s="3">
        <v>20</v>
      </c>
      <c r="E27" s="4" t="s">
        <v>10</v>
      </c>
      <c r="F27" s="32"/>
      <c r="G27" s="4"/>
      <c r="H27" s="33"/>
      <c r="I27" s="57">
        <f>H27*D27</f>
        <v>0</v>
      </c>
      <c r="J27" s="35" t="s">
        <v>31</v>
      </c>
      <c r="K27" s="35"/>
    </row>
    <row r="28" spans="1:11" s="10" customFormat="1" ht="24" customHeight="1" x14ac:dyDescent="0.15">
      <c r="A28" s="22"/>
      <c r="B28" s="2">
        <v>2</v>
      </c>
      <c r="C28" s="1" t="s">
        <v>32</v>
      </c>
      <c r="D28" s="3">
        <v>1</v>
      </c>
      <c r="E28" s="4" t="s">
        <v>17</v>
      </c>
      <c r="F28" s="32"/>
      <c r="G28" s="4"/>
      <c r="H28" s="33"/>
      <c r="I28" s="57">
        <f>H28*D28</f>
        <v>0</v>
      </c>
      <c r="J28" s="35"/>
      <c r="K28" s="35"/>
    </row>
    <row r="29" spans="1:11" s="10" customFormat="1" ht="24" customHeight="1" x14ac:dyDescent="0.15">
      <c r="A29" s="22"/>
      <c r="B29" s="23" t="s">
        <v>33</v>
      </c>
      <c r="C29" s="41"/>
      <c r="D29" s="37"/>
      <c r="E29" s="28"/>
      <c r="F29" s="27"/>
      <c r="G29" s="28"/>
      <c r="H29" s="29"/>
      <c r="I29" s="30">
        <f>SUM(I30:I30)</f>
        <v>429000</v>
      </c>
      <c r="J29" s="38"/>
      <c r="K29" s="38"/>
    </row>
    <row r="30" spans="1:11" s="10" customFormat="1" ht="24" customHeight="1" x14ac:dyDescent="0.15">
      <c r="A30" s="22"/>
      <c r="B30" s="2">
        <v>1</v>
      </c>
      <c r="C30" s="58" t="s">
        <v>82</v>
      </c>
      <c r="D30" s="59">
        <v>30</v>
      </c>
      <c r="E30" s="60" t="s">
        <v>78</v>
      </c>
      <c r="F30" s="61"/>
      <c r="G30" s="60"/>
      <c r="H30" s="114">
        <v>14300</v>
      </c>
      <c r="I30" s="62">
        <f>D30*H30</f>
        <v>429000</v>
      </c>
      <c r="J30" s="35"/>
      <c r="K30" s="35" t="s">
        <v>24</v>
      </c>
    </row>
    <row r="31" spans="1:11" s="10" customFormat="1" ht="24" customHeight="1" x14ac:dyDescent="0.15">
      <c r="A31" s="13" t="s">
        <v>34</v>
      </c>
      <c r="B31" s="14"/>
      <c r="C31" s="15"/>
      <c r="D31" s="16"/>
      <c r="E31" s="17"/>
      <c r="F31" s="18"/>
      <c r="G31" s="17"/>
      <c r="H31" s="19"/>
      <c r="I31" s="20">
        <f>SUM(I32,I37,I44,I49,I56)</f>
        <v>4853000</v>
      </c>
      <c r="J31" s="21"/>
      <c r="K31" s="21"/>
    </row>
    <row r="32" spans="1:11" s="64" customFormat="1" ht="24" customHeight="1" x14ac:dyDescent="0.15">
      <c r="A32" s="63"/>
      <c r="B32" s="23" t="s">
        <v>35</v>
      </c>
      <c r="C32" s="41"/>
      <c r="D32" s="37"/>
      <c r="E32" s="28"/>
      <c r="F32" s="27"/>
      <c r="G32" s="28"/>
      <c r="H32" s="29"/>
      <c r="I32" s="30">
        <f>SUM(I33:I36)</f>
        <v>0</v>
      </c>
      <c r="J32" s="38"/>
      <c r="K32" s="38"/>
    </row>
    <row r="33" spans="1:11" s="10" customFormat="1" ht="24" customHeight="1" x14ac:dyDescent="0.15">
      <c r="A33" s="22"/>
      <c r="B33" s="2">
        <v>1</v>
      </c>
      <c r="C33" s="1" t="s">
        <v>37</v>
      </c>
      <c r="D33" s="3">
        <v>1</v>
      </c>
      <c r="E33" s="4" t="s">
        <v>17</v>
      </c>
      <c r="F33" s="32"/>
      <c r="G33" s="4"/>
      <c r="H33" s="33"/>
      <c r="I33" s="34">
        <f t="shared" ref="I33:I36" si="0">D33*H33</f>
        <v>0</v>
      </c>
      <c r="J33" s="35" t="s">
        <v>88</v>
      </c>
      <c r="K33" s="35"/>
    </row>
    <row r="34" spans="1:11" s="10" customFormat="1" ht="24.6" customHeight="1" x14ac:dyDescent="0.15">
      <c r="A34" s="22"/>
      <c r="B34" s="2">
        <v>2</v>
      </c>
      <c r="C34" s="1" t="s">
        <v>39</v>
      </c>
      <c r="D34" s="3">
        <v>15</v>
      </c>
      <c r="E34" s="4" t="s">
        <v>36</v>
      </c>
      <c r="F34" s="32"/>
      <c r="G34" s="4"/>
      <c r="H34" s="33"/>
      <c r="I34" s="34">
        <f t="shared" si="0"/>
        <v>0</v>
      </c>
      <c r="J34" s="36"/>
      <c r="K34" s="36"/>
    </row>
    <row r="35" spans="1:11" s="10" customFormat="1" ht="24.75" customHeight="1" x14ac:dyDescent="0.15">
      <c r="A35" s="22"/>
      <c r="B35" s="2">
        <v>3</v>
      </c>
      <c r="C35" s="1" t="s">
        <v>40</v>
      </c>
      <c r="D35" s="3">
        <v>10</v>
      </c>
      <c r="E35" s="4" t="s">
        <v>36</v>
      </c>
      <c r="F35" s="32"/>
      <c r="G35" s="4"/>
      <c r="H35" s="33"/>
      <c r="I35" s="34">
        <f t="shared" si="0"/>
        <v>0</v>
      </c>
      <c r="J35" s="65"/>
      <c r="K35" s="36"/>
    </row>
    <row r="36" spans="1:11" s="10" customFormat="1" ht="24" customHeight="1" x14ac:dyDescent="0.15">
      <c r="A36" s="22"/>
      <c r="B36" s="2">
        <v>4</v>
      </c>
      <c r="C36" s="1" t="s">
        <v>41</v>
      </c>
      <c r="D36" s="3">
        <v>1</v>
      </c>
      <c r="E36" s="4" t="s">
        <v>17</v>
      </c>
      <c r="F36" s="32"/>
      <c r="G36" s="4"/>
      <c r="H36" s="33"/>
      <c r="I36" s="34">
        <f t="shared" si="0"/>
        <v>0</v>
      </c>
      <c r="J36" s="35" t="s">
        <v>38</v>
      </c>
      <c r="K36" s="35"/>
    </row>
    <row r="37" spans="1:11" s="10" customFormat="1" ht="24" customHeight="1" x14ac:dyDescent="0.15">
      <c r="A37" s="22"/>
      <c r="B37" s="23" t="s">
        <v>42</v>
      </c>
      <c r="C37" s="41"/>
      <c r="D37" s="37"/>
      <c r="E37" s="28"/>
      <c r="F37" s="27"/>
      <c r="G37" s="28"/>
      <c r="H37" s="29"/>
      <c r="I37" s="30">
        <f>SUM(I38:I43)</f>
        <v>158000</v>
      </c>
      <c r="J37" s="38"/>
      <c r="K37" s="38"/>
    </row>
    <row r="38" spans="1:11" s="10" customFormat="1" ht="24" customHeight="1" x14ac:dyDescent="0.15">
      <c r="A38" s="22"/>
      <c r="B38" s="2">
        <v>1</v>
      </c>
      <c r="C38" s="1" t="s">
        <v>43</v>
      </c>
      <c r="D38" s="3">
        <v>30</v>
      </c>
      <c r="E38" s="4" t="s">
        <v>44</v>
      </c>
      <c r="F38" s="32"/>
      <c r="G38" s="4"/>
      <c r="H38" s="33">
        <v>2600</v>
      </c>
      <c r="I38" s="62">
        <f>H38*D38</f>
        <v>78000</v>
      </c>
      <c r="J38" s="35"/>
      <c r="K38" s="35" t="s">
        <v>24</v>
      </c>
    </row>
    <row r="39" spans="1:11" s="10" customFormat="1" ht="24" customHeight="1" x14ac:dyDescent="0.15">
      <c r="A39" s="22"/>
      <c r="B39" s="2">
        <v>2</v>
      </c>
      <c r="C39" s="1" t="s">
        <v>45</v>
      </c>
      <c r="D39" s="3">
        <v>30</v>
      </c>
      <c r="E39" s="4" t="s">
        <v>44</v>
      </c>
      <c r="F39" s="32"/>
      <c r="G39" s="4"/>
      <c r="H39" s="33"/>
      <c r="I39" s="34">
        <f>H39*D39</f>
        <v>0</v>
      </c>
      <c r="J39" s="35" t="s">
        <v>22</v>
      </c>
      <c r="K39" s="35"/>
    </row>
    <row r="40" spans="1:11" s="10" customFormat="1" ht="24" customHeight="1" x14ac:dyDescent="0.15">
      <c r="A40" s="22"/>
      <c r="B40" s="2">
        <v>3</v>
      </c>
      <c r="C40" s="1" t="s">
        <v>46</v>
      </c>
      <c r="D40" s="3">
        <v>150</v>
      </c>
      <c r="E40" s="4" t="s">
        <v>44</v>
      </c>
      <c r="F40" s="32"/>
      <c r="G40" s="4"/>
      <c r="H40" s="33"/>
      <c r="I40" s="34">
        <f>H40*D40</f>
        <v>0</v>
      </c>
      <c r="J40" s="35" t="s">
        <v>22</v>
      </c>
      <c r="K40" s="35"/>
    </row>
    <row r="41" spans="1:11" s="10" customFormat="1" ht="24" customHeight="1" x14ac:dyDescent="0.15">
      <c r="A41" s="22"/>
      <c r="B41" s="2">
        <v>4</v>
      </c>
      <c r="C41" s="1" t="s">
        <v>47</v>
      </c>
      <c r="D41" s="43">
        <v>1</v>
      </c>
      <c r="E41" s="44" t="s">
        <v>17</v>
      </c>
      <c r="F41" s="32"/>
      <c r="G41" s="4"/>
      <c r="H41" s="33"/>
      <c r="I41" s="34">
        <f>H41*D41</f>
        <v>0</v>
      </c>
      <c r="J41" s="35"/>
      <c r="K41" s="35"/>
    </row>
    <row r="42" spans="1:11" s="10" customFormat="1" ht="24" customHeight="1" x14ac:dyDescent="0.15">
      <c r="A42" s="22"/>
      <c r="B42" s="2">
        <v>5</v>
      </c>
      <c r="C42" s="1" t="s">
        <v>48</v>
      </c>
      <c r="D42" s="3">
        <v>1</v>
      </c>
      <c r="E42" s="4" t="s">
        <v>17</v>
      </c>
      <c r="F42" s="32"/>
      <c r="G42" s="4"/>
      <c r="H42" s="33">
        <v>30000</v>
      </c>
      <c r="I42" s="62">
        <f>D42*H42</f>
        <v>30000</v>
      </c>
      <c r="J42" s="35" t="s">
        <v>22</v>
      </c>
      <c r="K42" s="35" t="s">
        <v>24</v>
      </c>
    </row>
    <row r="43" spans="1:11" s="10" customFormat="1" ht="24" customHeight="1" x14ac:dyDescent="0.15">
      <c r="A43" s="22"/>
      <c r="B43" s="2">
        <v>6</v>
      </c>
      <c r="C43" s="1" t="s">
        <v>49</v>
      </c>
      <c r="D43" s="3">
        <v>1</v>
      </c>
      <c r="E43" s="4" t="s">
        <v>17</v>
      </c>
      <c r="F43" s="32"/>
      <c r="G43" s="4"/>
      <c r="H43" s="33">
        <v>50000</v>
      </c>
      <c r="I43" s="62">
        <f>D43*H43</f>
        <v>50000</v>
      </c>
      <c r="J43" s="35"/>
      <c r="K43" s="35" t="s">
        <v>24</v>
      </c>
    </row>
    <row r="44" spans="1:11" s="10" customFormat="1" ht="24" customHeight="1" x14ac:dyDescent="0.15">
      <c r="A44" s="22"/>
      <c r="B44" s="23" t="s">
        <v>50</v>
      </c>
      <c r="C44" s="41"/>
      <c r="D44" s="37"/>
      <c r="E44" s="28"/>
      <c r="F44" s="27"/>
      <c r="G44" s="28"/>
      <c r="H44" s="29"/>
      <c r="I44" s="66">
        <f>SUM(I45:I48)</f>
        <v>700000</v>
      </c>
      <c r="J44" s="38"/>
      <c r="K44" s="38"/>
    </row>
    <row r="45" spans="1:11" s="10" customFormat="1" ht="24" customHeight="1" x14ac:dyDescent="0.15">
      <c r="A45" s="22"/>
      <c r="B45" s="2">
        <v>1</v>
      </c>
      <c r="C45" s="1" t="s">
        <v>51</v>
      </c>
      <c r="D45" s="3">
        <v>1</v>
      </c>
      <c r="E45" s="4" t="s">
        <v>52</v>
      </c>
      <c r="F45" s="32">
        <v>2</v>
      </c>
      <c r="G45" s="4" t="s">
        <v>11</v>
      </c>
      <c r="H45" s="33">
        <v>150000</v>
      </c>
      <c r="I45" s="47">
        <f>SUM(D45*F45*H45)</f>
        <v>300000</v>
      </c>
      <c r="J45" s="35"/>
      <c r="K45" s="35" t="s">
        <v>24</v>
      </c>
    </row>
    <row r="46" spans="1:11" s="10" customFormat="1" ht="24" customHeight="1" x14ac:dyDescent="0.15">
      <c r="A46" s="22"/>
      <c r="B46" s="2">
        <v>2</v>
      </c>
      <c r="C46" s="1" t="s">
        <v>89</v>
      </c>
      <c r="D46" s="3">
        <v>1</v>
      </c>
      <c r="E46" s="4" t="s">
        <v>52</v>
      </c>
      <c r="F46" s="32">
        <v>2</v>
      </c>
      <c r="G46" s="4" t="s">
        <v>11</v>
      </c>
      <c r="H46" s="33">
        <v>150000</v>
      </c>
      <c r="I46" s="47">
        <f>SUM(D46*F46*H46)</f>
        <v>300000</v>
      </c>
      <c r="J46" s="35"/>
      <c r="K46" s="35" t="s">
        <v>24</v>
      </c>
    </row>
    <row r="47" spans="1:11" s="10" customFormat="1" ht="24" customHeight="1" x14ac:dyDescent="0.15">
      <c r="A47" s="22"/>
      <c r="B47" s="2">
        <v>3</v>
      </c>
      <c r="C47" s="1" t="s">
        <v>53</v>
      </c>
      <c r="D47" s="3">
        <v>1</v>
      </c>
      <c r="E47" s="4" t="s">
        <v>17</v>
      </c>
      <c r="F47" s="32"/>
      <c r="G47" s="4"/>
      <c r="H47" s="67">
        <v>50000</v>
      </c>
      <c r="I47" s="47">
        <f>H47*D47</f>
        <v>50000</v>
      </c>
      <c r="J47" s="35"/>
      <c r="K47" s="35" t="s">
        <v>24</v>
      </c>
    </row>
    <row r="48" spans="1:11" s="10" customFormat="1" ht="24" customHeight="1" x14ac:dyDescent="0.15">
      <c r="A48" s="22"/>
      <c r="B48" s="2">
        <v>4</v>
      </c>
      <c r="C48" s="1" t="s">
        <v>90</v>
      </c>
      <c r="D48" s="3">
        <v>1</v>
      </c>
      <c r="E48" s="4" t="s">
        <v>17</v>
      </c>
      <c r="F48" s="32"/>
      <c r="G48" s="4"/>
      <c r="H48" s="33">
        <v>50000</v>
      </c>
      <c r="I48" s="47">
        <f>H48*D48</f>
        <v>50000</v>
      </c>
      <c r="J48" s="35"/>
      <c r="K48" s="35" t="s">
        <v>24</v>
      </c>
    </row>
    <row r="49" spans="1:11" s="10" customFormat="1" ht="24" customHeight="1" x14ac:dyDescent="0.15">
      <c r="A49" s="22"/>
      <c r="B49" s="23" t="s">
        <v>54</v>
      </c>
      <c r="C49" s="41"/>
      <c r="D49" s="37"/>
      <c r="E49" s="28"/>
      <c r="F49" s="27"/>
      <c r="G49" s="28"/>
      <c r="H49" s="29"/>
      <c r="I49" s="30">
        <f>SUM(I50:I55)</f>
        <v>3995000</v>
      </c>
      <c r="J49" s="38"/>
      <c r="K49" s="38"/>
    </row>
    <row r="50" spans="1:11" s="10" customFormat="1" ht="24" customHeight="1" x14ac:dyDescent="0.15">
      <c r="A50" s="22"/>
      <c r="B50" s="2">
        <v>1</v>
      </c>
      <c r="C50" s="1" t="s">
        <v>55</v>
      </c>
      <c r="D50" s="3">
        <v>30</v>
      </c>
      <c r="E50" s="4" t="s">
        <v>10</v>
      </c>
      <c r="F50" s="32">
        <v>12</v>
      </c>
      <c r="G50" s="4" t="s">
        <v>11</v>
      </c>
      <c r="H50" s="33">
        <v>7000</v>
      </c>
      <c r="I50" s="47">
        <f>H50*D50*F50</f>
        <v>2520000</v>
      </c>
      <c r="J50" s="35"/>
      <c r="K50" s="35" t="s">
        <v>24</v>
      </c>
    </row>
    <row r="51" spans="1:11" s="10" customFormat="1" ht="24" customHeight="1" x14ac:dyDescent="0.15">
      <c r="A51" s="22"/>
      <c r="B51" s="2">
        <v>2</v>
      </c>
      <c r="C51" s="1" t="s">
        <v>56</v>
      </c>
      <c r="D51" s="3">
        <v>30</v>
      </c>
      <c r="E51" s="4" t="s">
        <v>10</v>
      </c>
      <c r="F51" s="32">
        <v>10</v>
      </c>
      <c r="G51" s="4" t="s">
        <v>11</v>
      </c>
      <c r="H51" s="33">
        <v>1400</v>
      </c>
      <c r="I51" s="47">
        <f>H51*D51*F51</f>
        <v>420000</v>
      </c>
      <c r="J51" s="35"/>
      <c r="K51" s="35" t="s">
        <v>24</v>
      </c>
    </row>
    <row r="52" spans="1:11" s="10" customFormat="1" ht="24" customHeight="1" x14ac:dyDescent="0.15">
      <c r="A52" s="22"/>
      <c r="B52" s="2">
        <v>3</v>
      </c>
      <c r="C52" s="1" t="s">
        <v>57</v>
      </c>
      <c r="D52" s="3">
        <v>30</v>
      </c>
      <c r="E52" s="4" t="s">
        <v>10</v>
      </c>
      <c r="F52" s="32"/>
      <c r="G52" s="4"/>
      <c r="H52" s="33">
        <v>5500</v>
      </c>
      <c r="I52" s="47">
        <f>H52*D52</f>
        <v>165000</v>
      </c>
      <c r="J52" s="35"/>
      <c r="K52" s="35" t="s">
        <v>24</v>
      </c>
    </row>
    <row r="53" spans="1:11" s="10" customFormat="1" ht="24" customHeight="1" x14ac:dyDescent="0.15">
      <c r="A53" s="22"/>
      <c r="B53" s="2">
        <v>4</v>
      </c>
      <c r="C53" s="1" t="s">
        <v>58</v>
      </c>
      <c r="D53" s="3">
        <v>30</v>
      </c>
      <c r="E53" s="4" t="s">
        <v>10</v>
      </c>
      <c r="F53" s="32"/>
      <c r="G53" s="4"/>
      <c r="H53" s="33">
        <v>7000</v>
      </c>
      <c r="I53" s="47">
        <f>H53*D53</f>
        <v>210000</v>
      </c>
      <c r="J53" s="35"/>
      <c r="K53" s="35" t="s">
        <v>24</v>
      </c>
    </row>
    <row r="54" spans="1:11" s="10" customFormat="1" ht="24" customHeight="1" x14ac:dyDescent="0.15">
      <c r="A54" s="22"/>
      <c r="B54" s="2">
        <v>5</v>
      </c>
      <c r="C54" s="42" t="s">
        <v>59</v>
      </c>
      <c r="D54" s="3">
        <v>1</v>
      </c>
      <c r="E54" s="4" t="s">
        <v>17</v>
      </c>
      <c r="F54" s="45"/>
      <c r="G54" s="44"/>
      <c r="H54" s="68">
        <v>50000</v>
      </c>
      <c r="I54" s="47">
        <f>D54*H54</f>
        <v>50000</v>
      </c>
      <c r="J54" s="35"/>
      <c r="K54" s="35" t="s">
        <v>24</v>
      </c>
    </row>
    <row r="55" spans="1:11" s="10" customFormat="1" ht="24" customHeight="1" x14ac:dyDescent="0.15">
      <c r="A55" s="22"/>
      <c r="B55" s="2">
        <v>6</v>
      </c>
      <c r="C55" s="42" t="s">
        <v>91</v>
      </c>
      <c r="D55" s="3">
        <v>35</v>
      </c>
      <c r="E55" s="4" t="s">
        <v>10</v>
      </c>
      <c r="F55" s="45">
        <v>12</v>
      </c>
      <c r="G55" s="44" t="s">
        <v>11</v>
      </c>
      <c r="H55" s="68">
        <v>1500</v>
      </c>
      <c r="I55" s="47">
        <f>H55*D55*F55</f>
        <v>630000</v>
      </c>
      <c r="J55" s="35"/>
      <c r="K55" s="35" t="s">
        <v>24</v>
      </c>
    </row>
    <row r="56" spans="1:11" s="10" customFormat="1" ht="24" customHeight="1" x14ac:dyDescent="0.15">
      <c r="A56" s="22"/>
      <c r="B56" s="23" t="s">
        <v>33</v>
      </c>
      <c r="C56" s="41"/>
      <c r="D56" s="37"/>
      <c r="E56" s="28"/>
      <c r="F56" s="27"/>
      <c r="G56" s="28"/>
      <c r="H56" s="29"/>
      <c r="I56" s="30">
        <f>SUM(I57)</f>
        <v>0</v>
      </c>
      <c r="J56" s="38"/>
      <c r="K56" s="38"/>
    </row>
    <row r="57" spans="1:11" s="10" customFormat="1" ht="24" customHeight="1" x14ac:dyDescent="0.15">
      <c r="A57" s="22"/>
      <c r="B57" s="2">
        <v>1</v>
      </c>
      <c r="C57" s="1" t="s">
        <v>60</v>
      </c>
      <c r="D57" s="3">
        <v>13</v>
      </c>
      <c r="E57" s="4" t="s">
        <v>11</v>
      </c>
      <c r="F57" s="32"/>
      <c r="G57" s="4"/>
      <c r="H57" s="33"/>
      <c r="I57" s="57">
        <f>H57*D57</f>
        <v>0</v>
      </c>
      <c r="J57" s="35"/>
      <c r="K57" s="35"/>
    </row>
    <row r="58" spans="1:11" s="10" customFormat="1" ht="24" customHeight="1" x14ac:dyDescent="0.15">
      <c r="A58" s="13" t="s">
        <v>61</v>
      </c>
      <c r="B58" s="14"/>
      <c r="C58" s="15"/>
      <c r="D58" s="16"/>
      <c r="E58" s="17"/>
      <c r="F58" s="18"/>
      <c r="G58" s="17"/>
      <c r="H58" s="19"/>
      <c r="I58" s="20">
        <f>SUM(I59:I59)</f>
        <v>0</v>
      </c>
      <c r="J58" s="21"/>
      <c r="K58" s="21"/>
    </row>
    <row r="59" spans="1:11" s="10" customFormat="1" ht="24" customHeight="1" x14ac:dyDescent="0.15">
      <c r="A59" s="22"/>
      <c r="B59" s="2">
        <v>1</v>
      </c>
      <c r="C59" s="1" t="s">
        <v>62</v>
      </c>
      <c r="D59" s="3">
        <v>1</v>
      </c>
      <c r="E59" s="4" t="s">
        <v>17</v>
      </c>
      <c r="F59" s="32"/>
      <c r="G59" s="4"/>
      <c r="H59" s="33"/>
      <c r="I59" s="34">
        <f>D59*H59</f>
        <v>0</v>
      </c>
      <c r="J59" s="35"/>
      <c r="K59" s="35"/>
    </row>
    <row r="60" spans="1:11" s="10" customFormat="1" ht="24" customHeight="1" x14ac:dyDescent="0.15">
      <c r="A60" s="13" t="s">
        <v>63</v>
      </c>
      <c r="B60" s="14"/>
      <c r="C60" s="15"/>
      <c r="D60" s="16"/>
      <c r="E60" s="17"/>
      <c r="F60" s="18"/>
      <c r="G60" s="17"/>
      <c r="H60" s="19"/>
      <c r="I60" s="20">
        <f>SUM(I61:I64)</f>
        <v>0</v>
      </c>
      <c r="J60" s="21"/>
      <c r="K60" s="21"/>
    </row>
    <row r="61" spans="1:11" s="10" customFormat="1" ht="24" customHeight="1" x14ac:dyDescent="0.15">
      <c r="A61" s="22"/>
      <c r="B61" s="2">
        <v>1</v>
      </c>
      <c r="C61" s="1" t="s">
        <v>64</v>
      </c>
      <c r="D61" s="3">
        <v>1</v>
      </c>
      <c r="E61" s="4" t="s">
        <v>17</v>
      </c>
      <c r="F61" s="32"/>
      <c r="G61" s="4"/>
      <c r="H61" s="33"/>
      <c r="I61" s="34">
        <f>D61*H61</f>
        <v>0</v>
      </c>
      <c r="J61" s="69"/>
      <c r="K61" s="35"/>
    </row>
    <row r="62" spans="1:11" s="10" customFormat="1" ht="24" customHeight="1" x14ac:dyDescent="0.15">
      <c r="A62" s="22"/>
      <c r="B62" s="2">
        <v>2</v>
      </c>
      <c r="C62" s="1" t="s">
        <v>65</v>
      </c>
      <c r="D62" s="3">
        <v>1</v>
      </c>
      <c r="E62" s="4" t="s">
        <v>17</v>
      </c>
      <c r="F62" s="32"/>
      <c r="G62" s="4"/>
      <c r="H62" s="33"/>
      <c r="I62" s="34">
        <f>D62*H62</f>
        <v>0</v>
      </c>
      <c r="J62" s="35"/>
      <c r="K62" s="35"/>
    </row>
    <row r="63" spans="1:11" s="10" customFormat="1" ht="24" customHeight="1" x14ac:dyDescent="0.15">
      <c r="A63" s="22"/>
      <c r="B63" s="2">
        <v>3</v>
      </c>
      <c r="C63" s="1" t="s">
        <v>66</v>
      </c>
      <c r="D63" s="3">
        <v>1</v>
      </c>
      <c r="E63" s="4" t="s">
        <v>17</v>
      </c>
      <c r="F63" s="32"/>
      <c r="G63" s="4"/>
      <c r="H63" s="33"/>
      <c r="I63" s="34">
        <f>D63*H63</f>
        <v>0</v>
      </c>
      <c r="J63" s="36"/>
      <c r="K63" s="36"/>
    </row>
    <row r="64" spans="1:11" s="10" customFormat="1" ht="24" customHeight="1" x14ac:dyDescent="0.15">
      <c r="A64" s="22"/>
      <c r="B64" s="2">
        <v>4</v>
      </c>
      <c r="C64" s="1" t="s">
        <v>93</v>
      </c>
      <c r="D64" s="3">
        <v>1</v>
      </c>
      <c r="E64" s="4" t="s">
        <v>17</v>
      </c>
      <c r="F64" s="32"/>
      <c r="G64" s="4"/>
      <c r="H64" s="33"/>
      <c r="I64" s="34">
        <f>D64*H64</f>
        <v>0</v>
      </c>
      <c r="J64" s="35"/>
      <c r="K64" s="36"/>
    </row>
    <row r="65" spans="1:11" s="10" customFormat="1" ht="24" customHeight="1" x14ac:dyDescent="0.15">
      <c r="A65" s="13" t="s">
        <v>67</v>
      </c>
      <c r="B65" s="14"/>
      <c r="C65" s="15"/>
      <c r="D65" s="16"/>
      <c r="E65" s="17"/>
      <c r="F65" s="18"/>
      <c r="G65" s="17"/>
      <c r="H65" s="19"/>
      <c r="I65" s="20">
        <f>SUM(I66)</f>
        <v>0</v>
      </c>
      <c r="J65" s="21"/>
      <c r="K65" s="21"/>
    </row>
    <row r="66" spans="1:11" s="10" customFormat="1" ht="24" customHeight="1" x14ac:dyDescent="0.15">
      <c r="A66" s="22"/>
      <c r="B66" s="2">
        <v>1</v>
      </c>
      <c r="C66" s="1" t="s">
        <v>68</v>
      </c>
      <c r="D66" s="3">
        <v>1</v>
      </c>
      <c r="E66" s="4" t="s">
        <v>17</v>
      </c>
      <c r="F66" s="32"/>
      <c r="G66" s="4"/>
      <c r="H66" s="33"/>
      <c r="I66" s="34">
        <f>D66*H66</f>
        <v>0</v>
      </c>
      <c r="J66" s="35" t="s">
        <v>38</v>
      </c>
      <c r="K66" s="35"/>
    </row>
    <row r="67" spans="1:11" s="10" customFormat="1" ht="24" customHeight="1" x14ac:dyDescent="0.15">
      <c r="A67" s="13" t="s">
        <v>83</v>
      </c>
      <c r="B67" s="14"/>
      <c r="C67" s="15"/>
      <c r="D67" s="16"/>
      <c r="E67" s="17"/>
      <c r="F67" s="18"/>
      <c r="G67" s="17"/>
      <c r="H67" s="19"/>
      <c r="I67" s="20">
        <f>SUM(I68:I68)</f>
        <v>0</v>
      </c>
      <c r="J67" s="21"/>
      <c r="K67" s="21"/>
    </row>
    <row r="68" spans="1:11" s="10" customFormat="1" ht="24" customHeight="1" x14ac:dyDescent="0.15">
      <c r="A68" s="22"/>
      <c r="B68" s="2">
        <v>1</v>
      </c>
      <c r="C68" s="1" t="s">
        <v>69</v>
      </c>
      <c r="D68" s="3">
        <v>1</v>
      </c>
      <c r="E68" s="4" t="s">
        <v>17</v>
      </c>
      <c r="F68" s="32"/>
      <c r="G68" s="4"/>
      <c r="H68" s="33"/>
      <c r="I68" s="34">
        <f>D68*H68</f>
        <v>0</v>
      </c>
      <c r="J68" s="35"/>
      <c r="K68" s="35"/>
    </row>
    <row r="69" spans="1:11" s="10" customFormat="1" ht="24" customHeight="1" x14ac:dyDescent="0.15">
      <c r="A69" s="13" t="s">
        <v>84</v>
      </c>
      <c r="B69" s="14"/>
      <c r="C69" s="15"/>
      <c r="D69" s="16"/>
      <c r="E69" s="17"/>
      <c r="F69" s="18"/>
      <c r="G69" s="17"/>
      <c r="H69" s="19"/>
      <c r="I69" s="20">
        <f>SUM(I70:I70)</f>
        <v>300000</v>
      </c>
      <c r="J69" s="21"/>
      <c r="K69" s="21"/>
    </row>
    <row r="70" spans="1:11" s="10" customFormat="1" ht="24" customHeight="1" thickBot="1" x14ac:dyDescent="0.2">
      <c r="A70" s="70"/>
      <c r="B70" s="71">
        <v>1</v>
      </c>
      <c r="C70" s="72" t="s">
        <v>70</v>
      </c>
      <c r="D70" s="73"/>
      <c r="E70" s="74"/>
      <c r="F70" s="75"/>
      <c r="G70" s="74"/>
      <c r="H70" s="76">
        <v>300000</v>
      </c>
      <c r="I70" s="77">
        <f>H70</f>
        <v>300000</v>
      </c>
      <c r="J70" s="78"/>
      <c r="K70" s="78" t="s">
        <v>24</v>
      </c>
    </row>
    <row r="71" spans="1:11" s="10" customFormat="1" ht="24" customHeight="1" thickTop="1" x14ac:dyDescent="0.15">
      <c r="A71" s="127"/>
      <c r="B71" s="128"/>
      <c r="C71" s="79" t="s">
        <v>71</v>
      </c>
      <c r="D71" s="80"/>
      <c r="E71" s="81"/>
      <c r="F71" s="82"/>
      <c r="G71" s="81"/>
      <c r="H71" s="83"/>
      <c r="I71" s="84">
        <f>SUM(I4,I20,I31,I58,I60,I65,I67,I69)</f>
        <v>6398850</v>
      </c>
      <c r="J71" s="85"/>
      <c r="K71" s="85"/>
    </row>
    <row r="72" spans="1:11" s="10" customFormat="1" ht="24" customHeight="1" x14ac:dyDescent="0.15">
      <c r="A72" s="129"/>
      <c r="B72" s="130"/>
      <c r="C72" s="86" t="s">
        <v>72</v>
      </c>
      <c r="D72" s="87"/>
      <c r="E72" s="88"/>
      <c r="F72" s="89"/>
      <c r="G72" s="88"/>
      <c r="H72" s="90"/>
      <c r="I72" s="84"/>
      <c r="J72" s="92"/>
      <c r="K72" s="92"/>
    </row>
    <row r="73" spans="1:11" s="10" customFormat="1" ht="24" customHeight="1" x14ac:dyDescent="0.15">
      <c r="A73" s="93"/>
      <c r="B73" s="87"/>
      <c r="C73" s="86" t="s">
        <v>73</v>
      </c>
      <c r="D73" s="87"/>
      <c r="E73" s="88"/>
      <c r="F73" s="89"/>
      <c r="G73" s="88"/>
      <c r="H73" s="90"/>
      <c r="I73" s="91">
        <f>SUM(I71:I72)</f>
        <v>6398850</v>
      </c>
      <c r="J73" s="92"/>
      <c r="K73" s="92"/>
    </row>
    <row r="74" spans="1:11" s="10" customFormat="1" ht="24" customHeight="1" x14ac:dyDescent="0.15">
      <c r="A74" s="115"/>
      <c r="B74" s="116"/>
      <c r="C74" s="94" t="s">
        <v>74</v>
      </c>
      <c r="D74" s="95"/>
      <c r="E74" s="96"/>
      <c r="F74" s="97"/>
      <c r="G74" s="96"/>
      <c r="H74" s="98"/>
      <c r="I74" s="99">
        <f>ROUNDDOWN(I73*0.1,0)</f>
        <v>639885</v>
      </c>
      <c r="J74" s="100"/>
      <c r="K74" s="100"/>
    </row>
    <row r="75" spans="1:11" s="10" customFormat="1" ht="24" customHeight="1" thickBot="1" x14ac:dyDescent="0.2">
      <c r="A75" s="117" t="s">
        <v>75</v>
      </c>
      <c r="B75" s="118"/>
      <c r="C75" s="119"/>
      <c r="D75" s="101"/>
      <c r="E75" s="102"/>
      <c r="F75" s="103"/>
      <c r="G75" s="102"/>
      <c r="H75" s="104"/>
      <c r="I75" s="105">
        <f>SUM(I73:I74)</f>
        <v>7038735</v>
      </c>
      <c r="J75" s="106"/>
      <c r="K75" s="106"/>
    </row>
    <row r="76" spans="1:11" ht="24" customHeight="1" x14ac:dyDescent="0.15">
      <c r="A76" s="107"/>
      <c r="B76" s="107"/>
      <c r="C76" s="107"/>
      <c r="D76" s="108"/>
      <c r="E76" s="108"/>
      <c r="F76" s="108"/>
      <c r="G76" s="108"/>
      <c r="H76" s="109"/>
      <c r="I76" s="110"/>
      <c r="J76" s="110"/>
      <c r="K76" s="111"/>
    </row>
    <row r="77" spans="1:11" ht="19.5" x14ac:dyDescent="0.15">
      <c r="G77" s="112"/>
      <c r="H77" s="112"/>
      <c r="I77" s="113"/>
    </row>
    <row r="78" spans="1:11" ht="19.5" x14ac:dyDescent="0.15">
      <c r="G78" s="113"/>
      <c r="H78" s="112"/>
      <c r="I78" s="113"/>
    </row>
    <row r="79" spans="1:11" ht="19.5" x14ac:dyDescent="0.15">
      <c r="G79" s="113"/>
      <c r="H79" s="112"/>
      <c r="I79" s="113"/>
    </row>
    <row r="80" spans="1:11" ht="14.25" customHeight="1" x14ac:dyDescent="0.15">
      <c r="G80" s="113"/>
      <c r="H80" s="112"/>
      <c r="I80" s="113"/>
    </row>
    <row r="81" spans="7:9" ht="19.5" x14ac:dyDescent="0.15">
      <c r="G81" s="113"/>
      <c r="H81" s="112"/>
      <c r="I81" s="10"/>
    </row>
  </sheetData>
  <mergeCells count="9">
    <mergeCell ref="A74:B74"/>
    <mergeCell ref="A75:C75"/>
    <mergeCell ref="J2:K3"/>
    <mergeCell ref="A2:C3"/>
    <mergeCell ref="D2:I2"/>
    <mergeCell ref="D3:E3"/>
    <mergeCell ref="F3:G3"/>
    <mergeCell ref="A71:B71"/>
    <mergeCell ref="A72:B72"/>
  </mergeCells>
  <phoneticPr fontId="3"/>
  <pageMargins left="0.7" right="0.7" top="0.75" bottom="0.75" header="0.3" footer="0.3"/>
  <pageSetup paperSize="9" scale="55" fitToHeight="0" orientation="portrait" r:id="rId1"/>
  <rowBreaks count="1" manualBreakCount="1">
    <brk id="43" max="1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入札積算内訳</vt:lpstr>
      <vt:lpstr>入札積算内訳!Print_Area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浦嶋　大智</dc:creator>
  <cp:lastModifiedBy>浦嶋　大智</cp:lastModifiedBy>
  <cp:lastPrinted>2025-03-21T01:38:23Z</cp:lastPrinted>
  <dcterms:created xsi:type="dcterms:W3CDTF">2006-09-16T00:00:00Z</dcterms:created>
  <dcterms:modified xsi:type="dcterms:W3CDTF">2026-02-18T02:28:22Z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250AC5C11E81433EB6C921EE93BDD3D5</vt:lpwstr>
  </property>
  <property fmtid="{D5CDD505-2E9C-101B-9397-08002B2CF9AE}" pid="3" name="KSOProductBuildVer">
    <vt:lpwstr>1041-11.2.0.10624</vt:lpwstr>
  </property>
</Properties>
</file>